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Мои документы\Дергач-1\ИНВЕСТИЦИОННАЯ ПРОГРАММА\ИНВЕСТИЦИОННАЯ 2018-2020 гг\КОРРЕКТИРОВКА МЕР 2020 г\ОТЧЕТ\2020 год\"/>
    </mc:Choice>
  </mc:AlternateContent>
  <bookViews>
    <workbookView xWindow="0" yWindow="0" windowWidth="28800" windowHeight="12300"/>
  </bookViews>
  <sheets>
    <sheet name="2 Осв год" sheetId="1" r:id="rId1"/>
  </sheets>
  <definedNames>
    <definedName name="Z_500C2F4F_1743_499A_A051_20565DBF52B2_.wvu.PrintArea" localSheetId="0" hidden="1">'2 Осв год'!$A$1:$T$87</definedName>
    <definedName name="_xlnm.Print_Area" localSheetId="0">'2 Осв год'!$A$1:$T$97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75" i="1" l="1"/>
  <c r="K75" i="1"/>
  <c r="K74" i="1"/>
  <c r="Q73" i="1"/>
  <c r="S73" i="1" s="1"/>
  <c r="O73" i="1"/>
  <c r="K73" i="1"/>
  <c r="K72" i="1"/>
  <c r="K71" i="1"/>
  <c r="K70" i="1"/>
  <c r="K69" i="1"/>
  <c r="K68" i="1"/>
  <c r="Q67" i="1"/>
  <c r="O67" i="1"/>
  <c r="Q66" i="1"/>
  <c r="O66" i="1"/>
  <c r="Q65" i="1"/>
  <c r="O65" i="1"/>
  <c r="Q64" i="1"/>
  <c r="O64" i="1"/>
  <c r="Q63" i="1"/>
  <c r="O63" i="1"/>
  <c r="Q62" i="1"/>
  <c r="O62" i="1"/>
  <c r="Q61" i="1"/>
  <c r="O61" i="1"/>
  <c r="Q60" i="1"/>
  <c r="O60" i="1"/>
  <c r="K60" i="1"/>
  <c r="Q59" i="1"/>
  <c r="K59" i="1"/>
  <c r="E59" i="1"/>
  <c r="Q58" i="1"/>
  <c r="O58" i="1"/>
  <c r="Q57" i="1"/>
  <c r="O57" i="1"/>
  <c r="O56" i="1"/>
  <c r="K56" i="1"/>
  <c r="G55" i="1"/>
  <c r="E56" i="1"/>
  <c r="E55" i="1" s="1"/>
  <c r="E53" i="1" s="1"/>
  <c r="E51" i="1" s="1"/>
  <c r="R55" i="1"/>
  <c r="P55" i="1"/>
  <c r="N55" i="1"/>
  <c r="L55" i="1"/>
  <c r="J55" i="1"/>
  <c r="H55" i="1"/>
  <c r="F55" i="1"/>
  <c r="R51" i="1"/>
  <c r="P51" i="1"/>
  <c r="N51" i="1"/>
  <c r="L51" i="1"/>
  <c r="J51" i="1"/>
  <c r="H51" i="1"/>
  <c r="G51" i="1"/>
  <c r="F51" i="1"/>
  <c r="T49" i="1"/>
  <c r="T51" i="1" s="1"/>
  <c r="T53" i="1" s="1"/>
  <c r="T55" i="1" s="1"/>
  <c r="T48" i="1"/>
  <c r="G48" i="1"/>
  <c r="T22" i="1"/>
  <c r="R22" i="1"/>
  <c r="P22" i="1"/>
  <c r="N22" i="1"/>
  <c r="L22" i="1"/>
  <c r="J22" i="1"/>
  <c r="H22" i="1"/>
  <c r="G22" i="1"/>
  <c r="G20" i="1" s="1"/>
  <c r="T19" i="1"/>
  <c r="K55" i="1" l="1"/>
  <c r="K53" i="1" s="1"/>
  <c r="Q70" i="1"/>
  <c r="I55" i="1"/>
  <c r="I53" i="1" s="1"/>
  <c r="O70" i="1"/>
  <c r="Q56" i="1"/>
  <c r="O59" i="1"/>
  <c r="O55" i="1" s="1"/>
  <c r="Q75" i="1"/>
  <c r="S75" i="1" s="1"/>
  <c r="M55" i="1"/>
  <c r="M53" i="1" s="1"/>
  <c r="O53" i="1" l="1"/>
  <c r="O51" i="1" s="1"/>
  <c r="I48" i="1"/>
  <c r="I51" i="1"/>
  <c r="Q55" i="1"/>
  <c r="S55" i="1" s="1"/>
  <c r="M48" i="1"/>
  <c r="M22" i="1" s="1"/>
  <c r="Q53" i="1"/>
  <c r="M51" i="1"/>
  <c r="K48" i="1"/>
  <c r="K22" i="1" s="1"/>
  <c r="K20" i="1" s="1"/>
  <c r="K51" i="1"/>
  <c r="Q48" i="1" l="1"/>
  <c r="S48" i="1" s="1"/>
  <c r="S22" i="1" s="1"/>
  <c r="Q51" i="1"/>
  <c r="S53" i="1"/>
  <c r="S51" i="1" s="1"/>
  <c r="O48" i="1"/>
  <c r="O22" i="1" s="1"/>
  <c r="I22" i="1"/>
  <c r="I20" i="1" s="1"/>
  <c r="M20" i="1"/>
  <c r="Q20" i="1" s="1"/>
  <c r="S20" i="1" s="1"/>
  <c r="Q22" i="1"/>
  <c r="O20" i="1" l="1"/>
</calcChain>
</file>

<file path=xl/comments1.xml><?xml version="1.0" encoding="utf-8"?>
<comments xmlns="http://schemas.openxmlformats.org/spreadsheetml/2006/main">
  <authors>
    <author>Дергач Виктория Владимировна</author>
  </authors>
  <commentList>
    <comment ref="T15" authorId="0" shapeId="0">
      <text>
        <r>
          <rPr>
            <b/>
            <sz val="12"/>
            <color indexed="81"/>
            <rFont val="Tahoma"/>
            <family val="2"/>
            <charset val="204"/>
          </rPr>
          <t>Дергач Виктория Владимировна:</t>
        </r>
        <r>
          <rPr>
            <sz val="12"/>
            <color indexed="81"/>
            <rFont val="Tahoma"/>
            <family val="2"/>
            <charset val="204"/>
          </rPr>
          <t xml:space="preserve">
Причины указываются в случае, если отклонение от планового параметра составляет более 10%, а также в случае отрицательного значения по ст. 14 и (или) ст. 15</t>
        </r>
      </text>
    </comment>
    <comment ref="O18" authorId="0" shapeId="0">
      <text>
        <r>
          <rPr>
            <b/>
            <sz val="9"/>
            <color indexed="81"/>
            <rFont val="Tahoma"/>
            <family val="2"/>
            <charset val="204"/>
          </rPr>
          <t>Дергач Виктория Владимировна:</t>
        </r>
        <r>
          <rPr>
            <sz val="9"/>
            <color indexed="81"/>
            <rFont val="Tahoma"/>
            <family val="2"/>
            <charset val="204"/>
          </rPr>
          <t xml:space="preserve">
ст. 15 = ст. 9 - ст. 13</t>
        </r>
      </text>
    </comment>
    <comment ref="Q18" authorId="0" shapeId="0">
      <text>
        <r>
          <rPr>
            <b/>
            <sz val="9"/>
            <color indexed="81"/>
            <rFont val="Tahoma"/>
            <family val="2"/>
            <charset val="204"/>
          </rPr>
          <t>Дергач Виктория Владимировна:</t>
        </r>
        <r>
          <rPr>
            <sz val="9"/>
            <color indexed="81"/>
            <rFont val="Tahoma"/>
            <family val="2"/>
            <charset val="204"/>
          </rPr>
          <t xml:space="preserve">
ст. 17 = ст. 13 - ст. 11</t>
        </r>
      </text>
    </comment>
    <comment ref="S18" authorId="0" shapeId="0">
      <text>
        <r>
          <rPr>
            <b/>
            <sz val="9"/>
            <color indexed="81"/>
            <rFont val="Tahoma"/>
            <family val="2"/>
            <charset val="204"/>
          </rPr>
          <t>Дергач Виктория Владимировна:</t>
        </r>
        <r>
          <rPr>
            <sz val="9"/>
            <color indexed="81"/>
            <rFont val="Tahoma"/>
            <family val="2"/>
            <charset val="204"/>
          </rPr>
          <t xml:space="preserve">
ст. 19=ст. 17/ст.11</t>
        </r>
      </text>
    </comment>
  </commentList>
</comments>
</file>

<file path=xl/sharedStrings.xml><?xml version="1.0" encoding="utf-8"?>
<sst xmlns="http://schemas.openxmlformats.org/spreadsheetml/2006/main" count="1136" uniqueCount="155">
  <si>
    <t>Форма 2. Отчет об исполнении плана освоения капитальных вложений по инвестиционным проектам инвестиционной программы</t>
  </si>
  <si>
    <t>за 2020 год</t>
  </si>
  <si>
    <t>Отчет о реализации инвестиционной программы:</t>
  </si>
  <si>
    <t>Общество с ограниченной ответственностью "Красноярский жилищно-коммунальный комплекс"</t>
  </si>
  <si>
    <t xml:space="preserve">                                  </t>
  </si>
  <si>
    <t xml:space="preserve"> полное наименование субъекта электроэнергетики</t>
  </si>
  <si>
    <t>Год раскрытия информации: 2021 год</t>
  </si>
  <si>
    <t>Утвержденные плановые значения показателей приведены в соответствии с</t>
  </si>
  <si>
    <t xml:space="preserve">                                                                                                                                                       реквизиты решения органа исполнительной власти, утвердившего инвестиционную программу     </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</si>
  <si>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</si>
  <si>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</si>
  <si>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</si>
  <si>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Полная сметная стоимость инвестиционного проекта в соответствии с утвержденной проектной документацией в базисном уровне цен, млн. рублей (без НДС)</t>
  </si>
  <si>
    <t>Оценка полной стоимости инвестиционного проекта в прогнозных ценах соответствующих лет, млн. рублей (без НДС)</t>
  </si>
  <si>
    <t xml:space="preserve">Фактический объем освоения капитальных вложений на 01.01. 2020 года, млн. рублей 
(без НДС) </t>
  </si>
  <si>
    <t xml:space="preserve">Остаток освоения капитальных вложений 
на 01.01.2020 года, млн. рублей (без НДС) </t>
  </si>
  <si>
    <t>Освоение капитальных вложений 2020 года, млн. рублей (без НДС)</t>
  </si>
  <si>
    <t xml:space="preserve">Остаток освоения капитальных вложений 
на 01.01.2020 года, млн. рублей 
(без НДС) </t>
  </si>
  <si>
    <t xml:space="preserve">Отклонение от плана освоения капитальных вложений 2020 года </t>
  </si>
  <si>
    <t>Причины отклонений</t>
  </si>
  <si>
    <t>План</t>
  </si>
  <si>
    <t>Факт</t>
  </si>
  <si>
    <t>млн. рублей (без НДС)</t>
  </si>
  <si>
    <t>%</t>
  </si>
  <si>
    <t>в базисном уровне цен</t>
  </si>
  <si>
    <t>в прогнозных ценах соответствующих лет</t>
  </si>
  <si>
    <t>в прогнозных ценах</t>
  </si>
  <si>
    <t>в текущих ценах</t>
  </si>
  <si>
    <t xml:space="preserve">в прогнозных ценах </t>
  </si>
  <si>
    <t>нд</t>
  </si>
  <si>
    <t>Тендерное снижение цены подрядчиком</t>
  </si>
  <si>
    <t>Отклонение факта от плана на 2,471 млн. руб. (без НДС) связано с тендерным снижением цены подрядчиком.</t>
  </si>
  <si>
    <t>Отклонение факта от плана на 0,152 млн. руб. (без НДС) связано с тендерным снижением цены подрядчиком.</t>
  </si>
  <si>
    <t>Приказом Министерства промышленности, энергетики и торговли Красноярского края от 27.10.2017 № 08-111 (в ред. Приказа Министерства промышленности, энергетики и ЖКХ Красноярского края от 16.07.2018 № 08-100, в ред. Приказа Министерства промышленности, энергетики и ЖКХ Красноярского края от 31.07.2019 № 08-111, в ред. Приказа Министерства промышленности, энергетики и ЖКХ Красноярского края от 07.07.2020 № 08-95)</t>
  </si>
  <si>
    <t>Финансирование капитальных вложений 2019 года</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</si>
  <si>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</si>
  <si>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</si>
  <si>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</si>
  <si>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</si>
  <si>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</si>
  <si>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</si>
  <si>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</si>
  <si>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</si>
  <si>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</si>
  <si>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</si>
  <si>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</si>
  <si>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</si>
  <si>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</si>
  <si>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</si>
  <si>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1</t>
  </si>
  <si>
    <t>Красноярский край</t>
  </si>
  <si>
    <t>1.1</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</si>
  <si>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</si>
  <si>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</si>
  <si>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</si>
  <si>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</si>
  <si>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</si>
  <si>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</si>
  <si>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</si>
  <si>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</si>
  <si>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</si>
  <si>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</si>
  <si>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</si>
  <si>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</si>
  <si>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</si>
  <si>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</si>
  <si>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</si>
  <si>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</si>
  <si>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</si>
  <si>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</si>
  <si>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</si>
  <si>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</si>
  <si>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</si>
  <si>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</si>
  <si>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</si>
  <si>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</si>
  <si>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</si>
  <si>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</si>
  <si>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</si>
  <si>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</si>
  <si>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</si>
  <si>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</si>
  <si>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</si>
  <si>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1.2</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</si>
  <si>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</si>
  <si>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</si>
  <si>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</si>
  <si>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</si>
  <si>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</si>
  <si>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</si>
  <si>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</si>
  <si>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</si>
  <si>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</si>
  <si>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</si>
  <si>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</si>
  <si>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</si>
  <si>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</si>
  <si>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</si>
  <si>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t>
  </si>
  <si>
    <t>J_СТР09754</t>
  </si>
  <si>
    <t>Модернизация электрических сетей 0,4 кВ,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марки А-70 протяженностью 1,434 км на самонесущий провод  марки СИП 4 (4х70) протяженностью 1,434 км</t>
  </si>
  <si>
    <t>ЭH_СТР09754</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</si>
  <si>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ВЛ-6 кВ ф. 92-28 марки АС-70 мм² длиной 0,333 км на самонесущий провод марки СИП-3 1х95 мм² длиной 0,333 км; замена кабельных вводов, напряжением 0,4 кВ, от КТП-975А до опор ВЛ-0,4 кВ марки АВВГ (3х95) мм² длиной 0,1 км на кабельные ввода марки АВВГ (4х185) мм² длиной 0,1 км; замена вводов, напряжением 0,22 кВ, в жилые дома по ул. Экскурсантов, 5-31, ул. Туристская, 1-31, ул. Рощевая, 1-19, пер, Односторонний, 2-7 длиной 1,600 км</t>
  </si>
  <si>
    <t>ЭJ_СТР09754</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</si>
  <si>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t>
  </si>
  <si>
    <t>J_СТР09758</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</si>
  <si>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марки А-50 протяженностью 1,200 км на самонесущий провод марки СИП 4 (4х70) протяженностью 1,200 км</t>
  </si>
  <si>
    <t>ЭH_СТР09758</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</si>
  <si>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ВЛ-6 кВ ф. 92-28 марки АС-50 мм² длиной 0,450 км на самонесущий провод марки СИП-3 1х95 мм² длиной 0,450 км; замена провода марки А-50 мм² длиной 0,600 км на самонесущий провод марки СИП-4 (4х70) мм² длиной 0,600 км; замена вводов, напряжением 0,22 кВ, в жилые дома по ул. ул. 2-я Боровая, 6-63 длиной 0,700 км</t>
  </si>
  <si>
    <t>ЭJ_СТР09758</t>
  </si>
  <si>
    <t>Модернизация электрических сетей 0,4 кВ, запитанных от комплектной трансформаторной подстанции  № 981 А, расположенной по ул. Базайская, 27 г, осуществляющих электроснабжение частных жилых домов по ул. Базайская, 6-41, в следующем объеме: замена провода марки А-35 протяженностью 0,472 км на самонесущий провод марки СИП 4 (4х50) протяженность 0,472 км</t>
  </si>
  <si>
    <t>H_СТР09762</t>
  </si>
  <si>
    <t>Модернизация электрических сетей 0,4 кВ, запитанных от комплектной трансформаторной подстанции  № 981, расположенной по ул. Базайская, 76г, осуществляющих электроснабжение частных жилых домов по ул. Базайская, 45-136, в следующем объеме: замена провода марки А-35 протяженностью 2,511 км на самонесущий провод марки СИП 4 (4х50) протяженностью 2,511 км</t>
  </si>
  <si>
    <t>H_СТР09756</t>
  </si>
  <si>
    <t>Модернизация электрических сетей 0,4 кВ, запитанных от комплектной трансформаторной подстанции  № 982, расположенной по ул. Базайская, 140г, осуществляющих электроснабжение частных жилых домов по ул. Базайская, 136-158, в следующем объеме: замена провода марки А-35 протяженностью 1,05 км на самонесущий провод марки СИП 4 (4х50) протяженностью 1,05 км</t>
  </si>
  <si>
    <t>H_СТР09763</t>
  </si>
  <si>
    <t>Модернизация электрических сетей 0,4 кВ, запитанных от трансформаторной подстанции                        № 479, расположенной по ул.Брянская, 141, осуществляющих электроснабжение жилых домов по ул. Брянская, 141, 336-358, в следующем объеме: замена провода марки А-35 протяженностью 0,333 км на самонесущий провод марки СИП 4 (4х50) протяженностью 0,425 км</t>
  </si>
  <si>
    <t>H_ИНФ11307</t>
  </si>
  <si>
    <t>Модернизация электрических сетей 0,4 кВ, запитанных от комплектной трансформаторной подстанции  № 881,  осуществляющих электроснабжение жилых домов по ул. Лесная, 247-307, в следующем объеме: замена провода марки А-35 протяженностью 0,769 км на самонесущий провод марки СИП 4 (4х50) протяженностью 0,769 км</t>
  </si>
  <si>
    <t>H_ИНФ07094</t>
  </si>
  <si>
    <t>Замена кабельной линии 6 кВ марки ААБ (3х150) мм² протяженностью 1,3 км на кабель марки ААБл (3х185) мм² протяженностью 0,82 км от РП-10-116 по ул, Рейдовая, 57Г до РУ-32А (яч. 6)</t>
  </si>
  <si>
    <t>H_ИНФ04670</t>
  </si>
  <si>
    <t>Замена кабельной линии 6кВ марки  ААБ (3х120) мм² протяженностью 1,229 км на кабель ААБл (3х185)мм² протяженностью 1,229 км от РП-10-116 по ул. Рейдовая, 57Г до ТП-662  по ул. Одесская, 3А</t>
  </si>
  <si>
    <t>H_ИНФ04691</t>
  </si>
  <si>
    <t>Замена кабельной линии 6кВ марки АСБ (3х150) мм² протяженностью 0,23 км на кабель марки  ААБл (3х185) мм² протяженностью 0,23 км от ТП-655 по ул. 26 Бакинских комиссаров, 3 д до РУ-21 (яч. 17)</t>
  </si>
  <si>
    <t>H_ИНФ04680</t>
  </si>
  <si>
    <t>Замена кабельной линии 6кВ марки АСБ (3х150) мм² протяженностью 0,3 км на кабель марки АСБ (3х185) мм² протяженностью 0,3 км от ТП-655 по ул. 26 Бакинских комиссаров, 3 д до РУ-30 (яч. 3)</t>
  </si>
  <si>
    <t>H_ИНФ04678</t>
  </si>
  <si>
    <t xml:space="preserve">Договор на услуги по разработке проектной документации на мероприятия по модернизации  электрических сетей. </t>
  </si>
  <si>
    <t>H_00000002</t>
  </si>
  <si>
    <t>Модернизация электрических сетей 0,4 кВ, запитанных от комплектной трансформаторной подстанции  № 976, расположенной по ул. Торговая, 7 г, осуществляющих электроснабжение частных жилых домов по ул. Торговая, 1-60, ул. Карьерная, 29-46А, ул. Колхозная, 24-48, ул. Каменная, 1-8, ул. Сибирская, 17-88, ул. Каштачная, 1-8, ул. 1-я Боровая, 9-44, ул. 2-я Боровая, 23, в следующем объеме:  замена провода марки А-50 протяженностью 3,953 км на самонесущий провод марки СИП 4 (4х70) протяженностью 3,953 км</t>
  </si>
  <si>
    <t>H_СТР09765</t>
  </si>
  <si>
    <t>Замена двух кабельных линий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 с установкой двух комплектных распределительных устройств наружной установки типа "КРУН 10 кВ с 4-мя выключателями нагрузки"</t>
  </si>
  <si>
    <t>H_ИНФ05400</t>
  </si>
  <si>
    <t>H_00000003</t>
  </si>
  <si>
    <t xml:space="preserve">Модернизация электрических сетей 0,4 кВ,  осуществляющих электроснабжение частных жилых домов по ул. Мужества, 29, 31, 33, 35, 37, 39, 41, 43, 45, 47, 49, 51, ул. Офицерская, 34, 36, 38, 40, 42, 44, 46, 48, 50, 52, ул. Сосновского, 77, 79, 81, 83, в следующем объеме: замена высоковольтного разъединителя типа РВ на выключатель нагрузки типа ВНА 10/630 - 1 шт; замена кабельной линии 0,4 кВ марки АВВГ (4х120) мм² от КТПН-6064 до оп. № 1 ВЛ-0,4 кВ на кабельную линию марки АВВГ (4х240) мм² L= 0,09 км; демонтаж опор без приставок одностоечных - 9 шт.; демонтаж опор с приставками - 2 шт; монтаж железобетонных опор: без приставок одностоечных - 9 шт (стойка опоры: СВ 110-5 - 9 шт.); с приставками одностоечных - 2 шт. (стойка опоры: СВ-110-5 - 4 шт.) </t>
  </si>
  <si>
    <t>К_ИНФ07164</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</si>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</sst>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10" x14ac:knownFonts="1">
    <font>
      <sz val="12"/>
      <name val="Times New Roman"/>
      <charset val="204"/>
    </font>
    <font>
      <sz val="12"/>
      <name val="Times New Roman"/>
      <family val="1"/>
      <charset val="204"/>
    </font>
    <font>
      <sz val="14"/>
      <name val="Times New Roman"/>
      <family val="1"/>
      <charset val="204"/>
    </font>
    <font>
      <sz val="11"/>
      <color theme="1"/>
      <name val="Calibri"/>
      <family val="2"/>
      <scheme val="minor"/>
    </font>
    <font>
      <u/>
      <sz val="14"/>
      <name val="Times New Roman"/>
      <family val="1"/>
      <charset val="204"/>
    </font>
    <font>
      <b/>
      <sz val="12"/>
      <name val="Times New Roman"/>
      <family val="1"/>
      <charset val="204"/>
    </font>
    <font>
      <b/>
      <sz val="12"/>
      <color indexed="81"/>
      <name val="Tahoma"/>
      <family val="2"/>
      <charset val="204"/>
    </font>
    <font>
      <sz val="12"/>
      <color indexed="81"/>
      <name val="Tahoma"/>
      <family val="2"/>
      <charset val="204"/>
    </font>
    <font>
      <b/>
      <sz val="9"/>
      <color indexed="81"/>
      <name val="Tahoma"/>
      <family val="2"/>
      <charset val="204"/>
    </font>
    <font>
      <sz val="9"/>
      <color indexed="81"/>
      <name val="Tahoma"/>
      <family val="2"/>
      <charset val="204"/>
    </font>
  </fonts>
  <fills count="10">
    <fill>
      <patternFill patternType="none"/>
    </fill>
    <fill>
      <patternFill patternType="gray125"/>
    </fill>
    <fill>
      <patternFill patternType="solid">
        <fgColor theme="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6" tint="0.79998168889431442"/>
        <bgColor indexed="64"/>
      </patternFill>
    </fill>
    <fill>
      <patternFill patternType="solid">
        <fgColor theme="0" tint="-0.14999847407452621"/>
        <bgColor indexed="64"/>
      </patternFill>
    </fill>
  </fills>
  <borders count="10">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0" fontId="1" fillId="0" borderId="0"/>
    <xf numFmtId="0" fontId="3" fillId="0" borderId="0"/>
    <xf numFmtId="0" fontId="1" fillId="0" borderId="0"/>
  </cellStyleXfs>
  <cellXfs count="91">
    <xf numFmtId="0" fontId="0" fillId="0" borderId="0" xfId="0"/>
    <xf numFmtId="0" fontId="2" fillId="2" borderId="0" xfId="1" applyFont="1" applyFill="1" applyBorder="1" applyAlignment="1">
      <alignment horizontal="center"/>
    </xf>
    <xf numFmtId="0" fontId="2" fillId="2" borderId="0" xfId="1" applyFont="1" applyFill="1" applyBorder="1" applyAlignment="1"/>
    <xf numFmtId="0" fontId="1" fillId="2" borderId="0" xfId="1" applyFont="1" applyFill="1" applyBorder="1"/>
    <xf numFmtId="0" fontId="2" fillId="2" borderId="0" xfId="1" applyFont="1" applyFill="1" applyAlignment="1">
      <alignment horizontal="center" wrapText="1"/>
    </xf>
    <xf numFmtId="0" fontId="2" fillId="2" borderId="0" xfId="1" applyFont="1" applyFill="1" applyAlignment="1">
      <alignment wrapText="1"/>
    </xf>
    <xf numFmtId="0" fontId="2" fillId="2" borderId="0" xfId="1" applyFont="1" applyFill="1" applyBorder="1" applyAlignment="1">
      <alignment horizontal="center"/>
    </xf>
    <xf numFmtId="0" fontId="2" fillId="2" borderId="0" xfId="1" applyFont="1" applyFill="1" applyAlignment="1">
      <alignment horizontal="right" wrapText="1"/>
    </xf>
    <xf numFmtId="0" fontId="2" fillId="2" borderId="1" xfId="1" applyFont="1" applyFill="1" applyBorder="1" applyAlignment="1">
      <alignment horizontal="center" wrapText="1"/>
    </xf>
    <xf numFmtId="0" fontId="1" fillId="2" borderId="0" xfId="2" applyFont="1" applyFill="1" applyAlignment="1">
      <alignment vertical="center"/>
    </xf>
    <xf numFmtId="0" fontId="1" fillId="2" borderId="2" xfId="2" applyFont="1" applyFill="1" applyBorder="1" applyAlignment="1">
      <alignment horizontal="center" vertical="center"/>
    </xf>
    <xf numFmtId="0" fontId="1" fillId="2" borderId="0" xfId="1" applyFont="1" applyFill="1"/>
    <xf numFmtId="0" fontId="1" fillId="2" borderId="0" xfId="2" applyFont="1" applyFill="1" applyAlignment="1">
      <alignment horizontal="center" vertical="center"/>
    </xf>
    <xf numFmtId="0" fontId="2" fillId="2" borderId="0" xfId="0" applyFont="1" applyFill="1" applyAlignment="1">
      <alignment horizontal="center"/>
    </xf>
    <xf numFmtId="0" fontId="2" fillId="2" borderId="0" xfId="0" applyFont="1" applyFill="1" applyAlignment="1"/>
    <xf numFmtId="0" fontId="2" fillId="2" borderId="0" xfId="1" applyFont="1" applyFill="1" applyAlignment="1">
      <alignment horizontal="right"/>
    </xf>
    <xf numFmtId="0" fontId="2" fillId="2" borderId="0" xfId="2" applyFont="1" applyFill="1" applyAlignment="1">
      <alignment horizontal="right" vertical="center"/>
    </xf>
    <xf numFmtId="0" fontId="2" fillId="2" borderId="1" xfId="2" applyFont="1" applyFill="1" applyBorder="1" applyAlignment="1">
      <alignment horizontal="center" vertical="center" wrapText="1"/>
    </xf>
    <xf numFmtId="0" fontId="2" fillId="2" borderId="0" xfId="2" applyFont="1" applyFill="1" applyBorder="1" applyAlignment="1">
      <alignment vertical="center"/>
    </xf>
    <xf numFmtId="0" fontId="4" fillId="2" borderId="0" xfId="2" applyFont="1" applyFill="1" applyAlignment="1">
      <alignment vertical="center"/>
    </xf>
    <xf numFmtId="0" fontId="1" fillId="2" borderId="0" xfId="2" applyFont="1" applyFill="1" applyAlignment="1">
      <alignment horizontal="center" vertical="center"/>
    </xf>
    <xf numFmtId="0" fontId="1" fillId="2" borderId="1" xfId="1" applyFont="1" applyFill="1" applyBorder="1" applyAlignment="1">
      <alignment horizontal="center"/>
    </xf>
    <xf numFmtId="0" fontId="2" fillId="2" borderId="0" xfId="1" applyFont="1" applyFill="1"/>
    <xf numFmtId="0" fontId="1" fillId="2" borderId="3" xfId="1" applyFont="1" applyFill="1" applyBorder="1" applyAlignment="1">
      <alignment horizontal="center" vertical="center" wrapText="1"/>
    </xf>
    <xf numFmtId="0" fontId="1" fillId="2" borderId="4" xfId="1" applyFont="1" applyFill="1" applyBorder="1" applyAlignment="1">
      <alignment horizontal="center" vertical="center" wrapText="1"/>
    </xf>
    <xf numFmtId="0" fontId="1" fillId="2" borderId="5" xfId="1" applyFont="1" applyFill="1" applyBorder="1" applyAlignment="1">
      <alignment horizontal="center" vertical="center" wrapText="1"/>
    </xf>
    <xf numFmtId="0" fontId="1" fillId="2" borderId="2" xfId="1" applyFont="1" applyFill="1" applyBorder="1" applyAlignment="1">
      <alignment horizontal="center" vertical="center" wrapText="1"/>
    </xf>
    <xf numFmtId="0" fontId="1" fillId="2" borderId="0" xfId="1" applyFont="1" applyFill="1" applyAlignment="1">
      <alignment horizontal="center"/>
    </xf>
    <xf numFmtId="0" fontId="1" fillId="2" borderId="6" xfId="1" applyFont="1" applyFill="1" applyBorder="1" applyAlignment="1">
      <alignment horizontal="center" vertical="center" wrapText="1"/>
    </xf>
    <xf numFmtId="0" fontId="1" fillId="2" borderId="7" xfId="1" applyFont="1" applyFill="1" applyBorder="1" applyAlignment="1">
      <alignment horizontal="center" vertical="center" wrapText="1"/>
    </xf>
    <xf numFmtId="0" fontId="1" fillId="2" borderId="0" xfId="1" applyFont="1" applyFill="1" applyBorder="1" applyAlignment="1">
      <alignment horizontal="center" vertical="center" wrapText="1"/>
    </xf>
    <xf numFmtId="0" fontId="1" fillId="2" borderId="8" xfId="1" applyFont="1" applyFill="1" applyBorder="1" applyAlignment="1">
      <alignment horizontal="center" vertical="center" wrapText="1"/>
    </xf>
    <xf numFmtId="0" fontId="1" fillId="2" borderId="9" xfId="1" applyFont="1" applyFill="1" applyBorder="1" applyAlignment="1">
      <alignment horizontal="center" vertical="center" wrapText="1"/>
    </xf>
    <xf numFmtId="0" fontId="1" fillId="2" borderId="3" xfId="1" applyFont="1" applyFill="1" applyBorder="1" applyAlignment="1">
      <alignment horizontal="center" vertical="center" textRotation="90" wrapText="1"/>
    </xf>
    <xf numFmtId="0" fontId="1" fillId="2" borderId="3" xfId="1" applyFont="1" applyFill="1" applyBorder="1" applyAlignment="1">
      <alignment horizontal="center" vertical="center" wrapText="1"/>
    </xf>
    <xf numFmtId="2" fontId="5" fillId="3" borderId="3" xfId="1" applyNumberFormat="1" applyFont="1" applyFill="1" applyBorder="1" applyAlignment="1">
      <alignment horizontal="center" vertical="center" wrapText="1"/>
    </xf>
    <xf numFmtId="2" fontId="5" fillId="3" borderId="3" xfId="1" applyNumberFormat="1" applyFont="1" applyFill="1" applyBorder="1" applyAlignment="1">
      <alignment horizontal="left" vertical="center" wrapText="1"/>
    </xf>
    <xf numFmtId="0" fontId="5" fillId="3" borderId="3" xfId="1" applyFont="1" applyFill="1" applyBorder="1" applyAlignment="1">
      <alignment horizontal="center" vertical="center" wrapText="1"/>
    </xf>
    <xf numFmtId="164" fontId="5" fillId="3" borderId="3" xfId="1" applyNumberFormat="1" applyFont="1" applyFill="1" applyBorder="1" applyAlignment="1">
      <alignment horizontal="center" vertical="center" wrapText="1"/>
    </xf>
    <xf numFmtId="10" fontId="5" fillId="3" borderId="3" xfId="1" applyNumberFormat="1" applyFont="1" applyFill="1" applyBorder="1" applyAlignment="1">
      <alignment horizontal="center" vertical="center" wrapText="1"/>
    </xf>
    <xf numFmtId="0" fontId="5" fillId="3" borderId="0" xfId="1" applyFont="1" applyFill="1"/>
    <xf numFmtId="2" fontId="1" fillId="2" borderId="3" xfId="1" applyNumberFormat="1" applyFont="1" applyFill="1" applyBorder="1" applyAlignment="1">
      <alignment horizontal="center" vertical="center" wrapText="1"/>
    </xf>
    <xf numFmtId="2" fontId="1" fillId="2" borderId="3" xfId="1" applyNumberFormat="1" applyFont="1" applyFill="1" applyBorder="1" applyAlignment="1">
      <alignment horizontal="left" vertical="center" wrapText="1"/>
    </xf>
    <xf numFmtId="164" fontId="1" fillId="2" borderId="3" xfId="1" applyNumberFormat="1" applyFont="1" applyFill="1" applyBorder="1" applyAlignment="1">
      <alignment horizontal="center" vertical="center" wrapText="1"/>
    </xf>
    <xf numFmtId="2" fontId="1" fillId="4" borderId="3" xfId="1" applyNumberFormat="1" applyFont="1" applyFill="1" applyBorder="1" applyAlignment="1">
      <alignment horizontal="center" vertical="center" wrapText="1"/>
    </xf>
    <xf numFmtId="2" fontId="1" fillId="4" borderId="3" xfId="1" applyNumberFormat="1" applyFont="1" applyFill="1" applyBorder="1" applyAlignment="1">
      <alignment horizontal="left" vertical="center" wrapText="1"/>
    </xf>
    <xf numFmtId="0" fontId="1" fillId="4" borderId="3" xfId="1" applyFont="1" applyFill="1" applyBorder="1" applyAlignment="1">
      <alignment horizontal="center" vertical="center" wrapText="1"/>
    </xf>
    <xf numFmtId="164" fontId="5" fillId="4" borderId="3" xfId="1" applyNumberFormat="1" applyFont="1" applyFill="1" applyBorder="1" applyAlignment="1">
      <alignment horizontal="center" vertical="center" wrapText="1"/>
    </xf>
    <xf numFmtId="164" fontId="1" fillId="4" borderId="3" xfId="1" applyNumberFormat="1" applyFont="1" applyFill="1" applyBorder="1" applyAlignment="1">
      <alignment horizontal="center" vertical="center" wrapText="1"/>
    </xf>
    <xf numFmtId="10" fontId="1" fillId="4" borderId="3" xfId="1" applyNumberFormat="1" applyFont="1" applyFill="1" applyBorder="1" applyAlignment="1">
      <alignment horizontal="center" vertical="center" wrapText="1"/>
    </xf>
    <xf numFmtId="0" fontId="1" fillId="4" borderId="0" xfId="1" applyFont="1" applyFill="1"/>
    <xf numFmtId="2" fontId="5" fillId="5" borderId="3" xfId="1" applyNumberFormat="1" applyFont="1" applyFill="1" applyBorder="1" applyAlignment="1">
      <alignment horizontal="center" vertical="center" wrapText="1"/>
    </xf>
    <xf numFmtId="2" fontId="5" fillId="5" borderId="3" xfId="1" applyNumberFormat="1" applyFont="1" applyFill="1" applyBorder="1" applyAlignment="1">
      <alignment horizontal="left" vertical="center" wrapText="1"/>
    </xf>
    <xf numFmtId="0" fontId="5" fillId="5" borderId="3" xfId="1" applyFont="1" applyFill="1" applyBorder="1" applyAlignment="1">
      <alignment horizontal="center" vertical="center" wrapText="1"/>
    </xf>
    <xf numFmtId="164" fontId="5" fillId="5" borderId="3" xfId="1" applyNumberFormat="1" applyFont="1" applyFill="1" applyBorder="1" applyAlignment="1">
      <alignment horizontal="center" vertical="center" wrapText="1"/>
    </xf>
    <xf numFmtId="10" fontId="5" fillId="5" borderId="3" xfId="1" applyNumberFormat="1" applyFont="1" applyFill="1" applyBorder="1" applyAlignment="1">
      <alignment horizontal="center" vertical="center" wrapText="1"/>
    </xf>
    <xf numFmtId="0" fontId="5" fillId="5" borderId="0" xfId="1" applyFont="1" applyFill="1"/>
    <xf numFmtId="2" fontId="5" fillId="6" borderId="3" xfId="1" applyNumberFormat="1" applyFont="1" applyFill="1" applyBorder="1" applyAlignment="1">
      <alignment horizontal="center" vertical="center" wrapText="1"/>
    </xf>
    <xf numFmtId="2" fontId="5" fillId="6" borderId="3" xfId="1" applyNumberFormat="1" applyFont="1" applyFill="1" applyBorder="1" applyAlignment="1">
      <alignment horizontal="left" vertical="center" wrapText="1"/>
    </xf>
    <xf numFmtId="0" fontId="5" fillId="6" borderId="3" xfId="1" applyFont="1" applyFill="1" applyBorder="1" applyAlignment="1">
      <alignment horizontal="center" vertical="center" wrapText="1"/>
    </xf>
    <xf numFmtId="164" fontId="5" fillId="6" borderId="3" xfId="1" applyNumberFormat="1" applyFont="1" applyFill="1" applyBorder="1" applyAlignment="1">
      <alignment horizontal="center" vertical="center" wrapText="1"/>
    </xf>
    <xf numFmtId="10" fontId="5" fillId="6" borderId="3" xfId="1" applyNumberFormat="1" applyFont="1" applyFill="1" applyBorder="1" applyAlignment="1">
      <alignment horizontal="center" vertical="center" wrapText="1"/>
    </xf>
    <xf numFmtId="0" fontId="5" fillId="6" borderId="0" xfId="1" applyFont="1" applyFill="1"/>
    <xf numFmtId="10" fontId="1" fillId="2" borderId="3" xfId="1" applyNumberFormat="1" applyFont="1" applyFill="1" applyBorder="1" applyAlignment="1">
      <alignment horizontal="center" vertical="center" wrapText="1"/>
    </xf>
    <xf numFmtId="2" fontId="1" fillId="7" borderId="3" xfId="1" applyNumberFormat="1" applyFont="1" applyFill="1" applyBorder="1" applyAlignment="1">
      <alignment horizontal="center" vertical="center" wrapText="1"/>
    </xf>
    <xf numFmtId="2" fontId="1" fillId="7" borderId="3" xfId="1" applyNumberFormat="1" applyFont="1" applyFill="1" applyBorder="1" applyAlignment="1">
      <alignment horizontal="left" vertical="center" wrapText="1"/>
    </xf>
    <xf numFmtId="0" fontId="1" fillId="7" borderId="3" xfId="1" applyFont="1" applyFill="1" applyBorder="1" applyAlignment="1">
      <alignment horizontal="center" vertical="center" wrapText="1"/>
    </xf>
    <xf numFmtId="164" fontId="1" fillId="7" borderId="3" xfId="1" applyNumberFormat="1" applyFont="1" applyFill="1" applyBorder="1" applyAlignment="1">
      <alignment horizontal="center" vertical="center" wrapText="1"/>
    </xf>
    <xf numFmtId="10" fontId="1" fillId="7" borderId="3" xfId="1" applyNumberFormat="1" applyFont="1" applyFill="1" applyBorder="1" applyAlignment="1">
      <alignment horizontal="center" vertical="center" wrapText="1"/>
    </xf>
    <xf numFmtId="0" fontId="1" fillId="7" borderId="0" xfId="1" applyFont="1" applyFill="1"/>
    <xf numFmtId="0" fontId="1" fillId="7" borderId="0" xfId="1" applyFont="1" applyFill="1" applyAlignment="1">
      <alignment horizontal="center"/>
    </xf>
    <xf numFmtId="164" fontId="1" fillId="0" borderId="3" xfId="1" applyNumberFormat="1" applyFont="1" applyFill="1" applyBorder="1" applyAlignment="1">
      <alignment horizontal="center" vertical="center" wrapText="1"/>
    </xf>
    <xf numFmtId="10" fontId="1" fillId="0" borderId="3" xfId="1" applyNumberFormat="1" applyFont="1" applyFill="1" applyBorder="1" applyAlignment="1">
      <alignment horizontal="center" vertical="center" wrapText="1"/>
    </xf>
    <xf numFmtId="2" fontId="1" fillId="8" borderId="3" xfId="1" applyNumberFormat="1" applyFont="1" applyFill="1" applyBorder="1" applyAlignment="1">
      <alignment horizontal="center" vertical="center" wrapText="1"/>
    </xf>
    <xf numFmtId="2" fontId="1" fillId="8" borderId="3" xfId="1" applyNumberFormat="1" applyFont="1" applyFill="1" applyBorder="1" applyAlignment="1">
      <alignment horizontal="left" vertical="center" wrapText="1"/>
    </xf>
    <xf numFmtId="0" fontId="1" fillId="8" borderId="3" xfId="1" applyFont="1" applyFill="1" applyBorder="1" applyAlignment="1">
      <alignment horizontal="center" vertical="center" wrapText="1"/>
    </xf>
    <xf numFmtId="164" fontId="1" fillId="8" borderId="3" xfId="1" applyNumberFormat="1" applyFont="1" applyFill="1" applyBorder="1" applyAlignment="1">
      <alignment horizontal="center" vertical="center" wrapText="1"/>
    </xf>
    <xf numFmtId="10" fontId="1" fillId="8" borderId="3" xfId="1" applyNumberFormat="1" applyFont="1" applyFill="1" applyBorder="1" applyAlignment="1">
      <alignment horizontal="center" vertical="center" wrapText="1"/>
    </xf>
    <xf numFmtId="0" fontId="1" fillId="8" borderId="0" xfId="1" applyFont="1" applyFill="1"/>
    <xf numFmtId="0" fontId="1" fillId="8" borderId="0" xfId="1" applyFont="1" applyFill="1" applyAlignment="1">
      <alignment horizontal="center"/>
    </xf>
    <xf numFmtId="2" fontId="1" fillId="9" borderId="3" xfId="1" applyNumberFormat="1" applyFont="1" applyFill="1" applyBorder="1" applyAlignment="1">
      <alignment horizontal="center" vertical="center" wrapText="1"/>
    </xf>
    <xf numFmtId="2" fontId="1" fillId="9" borderId="3" xfId="1" applyNumberFormat="1" applyFont="1" applyFill="1" applyBorder="1" applyAlignment="1">
      <alignment horizontal="left" vertical="center" wrapText="1"/>
    </xf>
    <xf numFmtId="0" fontId="1" fillId="9" borderId="3" xfId="1" applyFont="1" applyFill="1" applyBorder="1" applyAlignment="1">
      <alignment horizontal="center" vertical="center" wrapText="1"/>
    </xf>
    <xf numFmtId="164" fontId="1" fillId="9" borderId="3" xfId="1" applyNumberFormat="1" applyFont="1" applyFill="1" applyBorder="1" applyAlignment="1">
      <alignment horizontal="center" vertical="center" wrapText="1"/>
    </xf>
    <xf numFmtId="0" fontId="1" fillId="9" borderId="0" xfId="1" applyFont="1" applyFill="1"/>
    <xf numFmtId="0" fontId="1" fillId="2" borderId="3" xfId="1" applyFont="1" applyFill="1" applyBorder="1" applyAlignment="1">
      <alignment horizontal="left" vertical="center" wrapText="1"/>
    </xf>
    <xf numFmtId="0" fontId="1" fillId="0" borderId="0" xfId="3" applyFont="1" applyFill="1" applyAlignment="1">
      <alignment horizontal="left" vertical="center" wrapText="1"/>
    </xf>
    <xf numFmtId="0" fontId="1" fillId="0" borderId="0" xfId="3" applyFont="1" applyFill="1" applyAlignment="1">
      <alignment vertical="center" wrapText="1"/>
    </xf>
    <xf numFmtId="0" fontId="1" fillId="0" borderId="0" xfId="1" applyFont="1" applyFill="1" applyBorder="1" applyAlignment="1">
      <alignment horizontal="center" vertical="center" wrapText="1"/>
    </xf>
    <xf numFmtId="0" fontId="1" fillId="0" borderId="0" xfId="1" applyFont="1"/>
    <xf numFmtId="0" fontId="1" fillId="0" borderId="0" xfId="1" applyFont="1" applyFill="1" applyBorder="1" applyAlignment="1">
      <alignment horizontal="left" vertical="center" wrapText="1"/>
    </xf>
  </cellXfs>
  <cellStyles count="4">
    <cellStyle name="Обычный" xfId="0" builtinId="0"/>
    <cellStyle name="Обычный 10" xfId="3"/>
    <cellStyle name="Обычный 3" xfId="1"/>
    <cellStyle name="Обычный 7"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xdr:col>
      <xdr:colOff>0</xdr:colOff>
      <xdr:row>90</xdr:row>
      <xdr:rowOff>0</xdr:rowOff>
    </xdr:from>
    <xdr:ext cx="4179094" cy="1214438"/>
    <xdr:sp macro="" textlink="">
      <xdr:nvSpPr>
        <xdr:cNvPr id="2" name="TextBox 1"/>
        <xdr:cNvSpPr txBox="1"/>
      </xdr:nvSpPr>
      <xdr:spPr>
        <a:xfrm>
          <a:off x="752475" y="66846450"/>
          <a:ext cx="4179094"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02 e8 24 6e 00 72 ac 85 83 4d 36 05 86 57 1f 70 15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13.11.2020 по 25.12.2021. </a:t>
          </a:r>
          <a:endParaRPr lang="ru-RU">
            <a:effectLst/>
          </a:endParaRPr>
        </a:p>
      </xdr:txBody>
    </xdr:sp>
    <xdr:clientData/>
  </xdr:oneCellAnchor>
  <xdr:oneCellAnchor>
    <xdr:from>
      <xdr:col>1</xdr:col>
      <xdr:colOff>0</xdr:colOff>
      <xdr:row>60</xdr:row>
      <xdr:rowOff>1347108</xdr:rowOff>
    </xdr:from>
    <xdr:ext cx="4179094" cy="1214438"/>
    <xdr:sp macro="" textlink="">
      <xdr:nvSpPr>
        <xdr:cNvPr id="3" name="TextBox 2"/>
        <xdr:cNvSpPr txBox="1"/>
      </xdr:nvSpPr>
      <xdr:spPr>
        <a:xfrm>
          <a:off x="752475" y="40228158"/>
          <a:ext cx="4179094"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l"/>
          <a:r>
            <a:rPr lang="ru-RU" sz="1100" b="1"/>
            <a:t>ДОКУМЕНТ</a:t>
          </a:r>
          <a:r>
            <a:rPr lang="ru-RU" sz="1100" b="1" baseline="0"/>
            <a:t> ПОДПИСАН ЭЛЕКТРОННОЙ ПОДПИСЬЮ</a:t>
          </a:r>
        </a:p>
        <a:p>
          <a:pPr algn="l"/>
          <a:r>
            <a:rPr lang="ru-RU" sz="1100" b="1" baseline="0"/>
            <a:t>СВЕДЕНИЯ О СЕРТИФИКАТЕ ЭП</a:t>
          </a:r>
          <a:endParaRPr lang="ru-RU" sz="1100" b="1"/>
        </a:p>
        <a:p>
          <a:pPr algn="l"/>
          <a:r>
            <a:rPr lang="ru-RU" sz="1100"/>
            <a:t>Владелец: Гончеров Олег Васильевич. </a:t>
          </a:r>
        </a:p>
        <a:p>
          <a:pPr algn="l"/>
          <a:r>
            <a:rPr lang="ru-RU" sz="1100"/>
            <a:t>Серийный номер: </a:t>
          </a:r>
          <a:r>
            <a:rPr lang="en-US" sz="1100"/>
            <a:t>02 e8 24 6e 00 72 ac 85 83 4d 36 05 86 57 1f 70 15 </a:t>
          </a:r>
          <a:endParaRPr lang="ru-RU" sz="1100"/>
        </a:p>
        <a:p>
          <a:pPr algn="l"/>
          <a:r>
            <a:rPr lang="ru-RU" sz="1100"/>
            <a:t>Срок</a:t>
          </a:r>
          <a:r>
            <a:rPr lang="ru-RU" sz="1100" baseline="0"/>
            <a:t> действия:</a:t>
          </a:r>
          <a:r>
            <a:rPr lang="ru-RU" sz="1100"/>
            <a:t> с 13.11.2020 по 25.12.2021. </a:t>
          </a:r>
        </a:p>
      </xdr:txBody>
    </xdr:sp>
    <xdr:clientData/>
  </xdr:one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tint="0.59999389629810485"/>
  </sheetPr>
  <dimension ref="A4:AG88"/>
  <sheetViews>
    <sheetView tabSelected="1" view="pageBreakPreview" topLeftCell="F4" zoomScale="70" zoomScaleSheetLayoutView="70" workbookViewId="0">
      <selection activeCell="H12" sqref="H12:P12"/>
    </sheetView>
  </sheetViews>
  <sheetFormatPr defaultColWidth="9" defaultRowHeight="15.75" x14ac:dyDescent="0.25"/>
  <cols>
    <col min="1" max="1" width="9.875" style="11" customWidth="1"/>
    <col min="2" max="2" width="48.375" style="11" customWidth="1"/>
    <col min="3" max="3" width="17.125" style="11" customWidth="1"/>
    <col min="4" max="4" width="21.75" style="11" customWidth="1"/>
    <col min="5" max="5" width="18.125" style="11" customWidth="1"/>
    <col min="6" max="9" width="20.5" style="11" customWidth="1"/>
    <col min="10" max="13" width="19.75" style="11" customWidth="1"/>
    <col min="14" max="14" width="13.125" style="11" customWidth="1"/>
    <col min="15" max="15" width="13.875" style="11" customWidth="1"/>
    <col min="16" max="17" width="12" style="11" customWidth="1"/>
    <col min="18" max="18" width="11.25" style="11" customWidth="1"/>
    <col min="19" max="19" width="11.75" style="11" customWidth="1"/>
    <col min="20" max="20" width="26.75" style="11" customWidth="1"/>
    <col min="21" max="21" width="2.375" style="11" customWidth="1"/>
    <col min="22" max="22" width="13" style="11" customWidth="1"/>
    <col min="23" max="23" width="10.25" style="11" customWidth="1"/>
    <col min="24" max="24" width="11.25" style="11" customWidth="1"/>
    <col min="25" max="25" width="11.75" style="11" customWidth="1"/>
    <col min="26" max="26" width="8.75" style="11" customWidth="1"/>
    <col min="27" max="30" width="9" style="11"/>
    <col min="31" max="31" width="16.25" style="11" customWidth="1"/>
    <col min="32" max="66" width="9" style="11"/>
    <col min="67" max="67" width="17.375" style="11" customWidth="1"/>
    <col min="68" max="16384" width="9" style="11"/>
  </cols>
  <sheetData>
    <row r="4" spans="1:33" s="3" customFormat="1" ht="18.75" x14ac:dyDescent="0.3">
      <c r="A4" s="1" t="s">
        <v>0</v>
      </c>
      <c r="B4" s="1"/>
      <c r="C4" s="1"/>
      <c r="D4" s="1"/>
      <c r="E4" s="1"/>
      <c r="F4" s="1"/>
      <c r="G4" s="1"/>
      <c r="H4" s="1"/>
      <c r="I4" s="1"/>
      <c r="J4" s="1"/>
      <c r="K4" s="1"/>
      <c r="L4" s="1"/>
      <c r="M4" s="1"/>
      <c r="N4" s="1"/>
      <c r="O4" s="1"/>
      <c r="P4" s="1"/>
      <c r="Q4" s="1"/>
      <c r="R4" s="1"/>
      <c r="S4" s="1"/>
      <c r="T4" s="1"/>
      <c r="U4" s="2"/>
      <c r="V4" s="2"/>
      <c r="W4" s="2"/>
      <c r="X4" s="2"/>
      <c r="Y4" s="2"/>
      <c r="Z4" s="2"/>
      <c r="AA4" s="2"/>
      <c r="AB4" s="2"/>
      <c r="AC4" s="2"/>
      <c r="AD4" s="2"/>
      <c r="AE4" s="2"/>
      <c r="AF4" s="2"/>
    </row>
    <row r="5" spans="1:33" s="3" customFormat="1" ht="18.75" x14ac:dyDescent="0.3">
      <c r="A5" s="4" t="s">
        <v>1</v>
      </c>
      <c r="B5" s="4"/>
      <c r="C5" s="4"/>
      <c r="D5" s="4"/>
      <c r="E5" s="4"/>
      <c r="F5" s="4"/>
      <c r="G5" s="4"/>
      <c r="H5" s="4"/>
      <c r="I5" s="4"/>
      <c r="J5" s="4"/>
      <c r="K5" s="4"/>
      <c r="L5" s="4"/>
      <c r="M5" s="4"/>
      <c r="N5" s="4"/>
      <c r="O5" s="4"/>
      <c r="P5" s="4"/>
      <c r="Q5" s="4"/>
      <c r="R5" s="4"/>
      <c r="S5" s="4"/>
      <c r="T5" s="4"/>
      <c r="U5" s="5"/>
      <c r="V5" s="5"/>
      <c r="W5" s="5"/>
      <c r="X5" s="5"/>
      <c r="Y5" s="5"/>
      <c r="Z5" s="5"/>
      <c r="AA5" s="5"/>
      <c r="AB5" s="5"/>
      <c r="AC5" s="5"/>
      <c r="AD5" s="5"/>
      <c r="AE5" s="5"/>
      <c r="AF5" s="5"/>
      <c r="AG5" s="5"/>
    </row>
    <row r="6" spans="1:33" s="3" customFormat="1" ht="18.75" x14ac:dyDescent="0.3">
      <c r="A6" s="6"/>
      <c r="B6" s="6"/>
      <c r="C6" s="6"/>
      <c r="D6" s="6"/>
      <c r="E6" s="6"/>
      <c r="F6" s="6"/>
      <c r="G6" s="6"/>
      <c r="H6" s="6"/>
      <c r="I6" s="6"/>
      <c r="J6" s="6"/>
      <c r="K6" s="6"/>
      <c r="L6" s="6"/>
      <c r="M6" s="6"/>
      <c r="N6" s="6"/>
      <c r="O6" s="6"/>
      <c r="P6" s="6"/>
      <c r="Q6" s="6"/>
      <c r="R6" s="6"/>
      <c r="S6" s="6"/>
      <c r="T6" s="6"/>
      <c r="U6" s="6"/>
      <c r="V6" s="6"/>
      <c r="W6" s="6"/>
      <c r="X6" s="6"/>
      <c r="Y6" s="6"/>
      <c r="Z6" s="6"/>
      <c r="AA6" s="6"/>
      <c r="AB6" s="6"/>
      <c r="AC6" s="6"/>
      <c r="AD6" s="6"/>
      <c r="AE6" s="6"/>
      <c r="AF6" s="6"/>
    </row>
    <row r="7" spans="1:33" s="3" customFormat="1" ht="18.75" x14ac:dyDescent="0.3">
      <c r="A7" s="7" t="s">
        <v>2</v>
      </c>
      <c r="B7" s="7"/>
      <c r="C7" s="7"/>
      <c r="D7" s="7"/>
      <c r="E7" s="7"/>
      <c r="F7" s="7"/>
      <c r="G7" s="7"/>
      <c r="H7" s="8" t="s">
        <v>3</v>
      </c>
      <c r="I7" s="8"/>
      <c r="J7" s="8"/>
      <c r="K7" s="8"/>
      <c r="L7" s="8"/>
      <c r="M7" s="8"/>
      <c r="N7" s="8"/>
      <c r="O7" s="8"/>
      <c r="P7" s="8"/>
      <c r="Q7" s="5"/>
      <c r="R7" s="5"/>
      <c r="S7" s="5"/>
      <c r="T7" s="5"/>
      <c r="U7" s="5"/>
      <c r="V7" s="5"/>
      <c r="W7" s="5"/>
      <c r="X7" s="5"/>
      <c r="Y7" s="5"/>
      <c r="Z7" s="5"/>
      <c r="AA7" s="5"/>
      <c r="AB7" s="5"/>
      <c r="AC7" s="5"/>
      <c r="AD7" s="5"/>
      <c r="AE7" s="5"/>
      <c r="AF7" s="5"/>
    </row>
    <row r="8" spans="1:33" x14ac:dyDescent="0.25">
      <c r="A8" s="9" t="s">
        <v>4</v>
      </c>
      <c r="B8" s="9"/>
      <c r="C8" s="9"/>
      <c r="D8" s="9"/>
      <c r="E8" s="9"/>
      <c r="F8" s="9"/>
      <c r="G8" s="9"/>
      <c r="H8" s="10" t="s">
        <v>5</v>
      </c>
      <c r="I8" s="10"/>
      <c r="J8" s="10"/>
      <c r="K8" s="10"/>
      <c r="L8" s="10"/>
      <c r="M8" s="10"/>
      <c r="N8" s="10"/>
      <c r="O8" s="10"/>
      <c r="P8" s="10"/>
      <c r="Q8" s="9"/>
      <c r="R8" s="9"/>
      <c r="S8" s="9"/>
      <c r="T8" s="9"/>
      <c r="U8" s="9"/>
      <c r="V8" s="9"/>
      <c r="W8" s="9"/>
      <c r="X8" s="9"/>
      <c r="Y8" s="9"/>
      <c r="Z8" s="9"/>
      <c r="AA8" s="9"/>
      <c r="AB8" s="9"/>
      <c r="AC8" s="9"/>
      <c r="AD8" s="9"/>
      <c r="AE8" s="9"/>
      <c r="AF8" s="9"/>
    </row>
    <row r="9" spans="1:33" x14ac:dyDescent="0.25">
      <c r="A9" s="12"/>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row>
    <row r="10" spans="1:33" ht="18.75" x14ac:dyDescent="0.3">
      <c r="A10" s="13" t="s">
        <v>6</v>
      </c>
      <c r="B10" s="13"/>
      <c r="C10" s="13"/>
      <c r="D10" s="13"/>
      <c r="E10" s="13"/>
      <c r="F10" s="13"/>
      <c r="G10" s="13"/>
      <c r="H10" s="13"/>
      <c r="I10" s="13"/>
      <c r="J10" s="13"/>
      <c r="K10" s="13"/>
      <c r="L10" s="13"/>
      <c r="M10" s="13"/>
      <c r="N10" s="13"/>
      <c r="O10" s="13"/>
      <c r="P10" s="13"/>
      <c r="Q10" s="13"/>
      <c r="R10" s="13"/>
      <c r="S10" s="13"/>
      <c r="T10" s="13"/>
      <c r="U10" s="14"/>
      <c r="V10" s="14"/>
      <c r="W10" s="14"/>
      <c r="X10" s="14"/>
      <c r="Y10" s="14"/>
      <c r="Z10" s="14"/>
      <c r="AA10" s="14"/>
      <c r="AB10" s="14"/>
      <c r="AC10" s="14"/>
      <c r="AD10" s="14"/>
      <c r="AE10" s="14"/>
      <c r="AF10" s="14"/>
    </row>
    <row r="11" spans="1:33" ht="18.75" x14ac:dyDescent="0.3">
      <c r="AF11" s="15"/>
    </row>
    <row r="12" spans="1:33" ht="73.5" customHeight="1" x14ac:dyDescent="0.25">
      <c r="A12" s="16" t="s">
        <v>7</v>
      </c>
      <c r="B12" s="16"/>
      <c r="C12" s="16"/>
      <c r="D12" s="16"/>
      <c r="E12" s="16"/>
      <c r="F12" s="16"/>
      <c r="G12" s="16"/>
      <c r="H12" s="17" t="s">
        <v>33</v>
      </c>
      <c r="I12" s="17"/>
      <c r="J12" s="17"/>
      <c r="K12" s="17"/>
      <c r="L12" s="17"/>
      <c r="M12" s="17"/>
      <c r="N12" s="17"/>
      <c r="O12" s="17"/>
      <c r="P12" s="17"/>
      <c r="Q12" s="18"/>
      <c r="R12" s="18"/>
      <c r="S12" s="18"/>
      <c r="T12" s="18"/>
      <c r="U12" s="19"/>
      <c r="V12" s="19"/>
      <c r="W12" s="19"/>
      <c r="X12" s="19"/>
      <c r="Y12" s="19"/>
      <c r="Z12" s="19"/>
      <c r="AA12" s="19"/>
      <c r="AB12" s="19"/>
      <c r="AC12" s="19"/>
      <c r="AD12" s="19"/>
      <c r="AE12" s="19"/>
      <c r="AF12" s="19"/>
    </row>
    <row r="13" spans="1:33" x14ac:dyDescent="0.25">
      <c r="A13" s="20" t="s">
        <v>8</v>
      </c>
      <c r="B13" s="20"/>
      <c r="C13" s="20"/>
      <c r="D13" s="20"/>
      <c r="E13" s="20"/>
      <c r="F13" s="20"/>
      <c r="G13" s="20"/>
      <c r="H13" s="20"/>
      <c r="I13" s="20"/>
      <c r="J13" s="20"/>
      <c r="K13" s="20"/>
      <c r="L13" s="20"/>
      <c r="M13" s="20"/>
      <c r="N13" s="20"/>
      <c r="O13" s="20"/>
      <c r="P13" s="20"/>
      <c r="Q13" s="20"/>
      <c r="R13" s="20"/>
      <c r="S13" s="20"/>
      <c r="T13" s="20"/>
      <c r="U13" s="9"/>
      <c r="V13" s="9"/>
      <c r="W13" s="9"/>
      <c r="X13" s="9"/>
      <c r="Y13" s="9"/>
      <c r="Z13" s="9"/>
      <c r="AA13" s="9"/>
      <c r="AB13" s="9"/>
      <c r="AC13" s="9"/>
      <c r="AD13" s="9"/>
      <c r="AE13" s="9"/>
      <c r="AF13" s="9"/>
    </row>
    <row r="14" spans="1:33" s="22" customFormat="1" ht="18.75" x14ac:dyDescent="0.3">
      <c r="A14" s="21"/>
      <c r="B14" s="21"/>
      <c r="C14" s="21"/>
      <c r="D14" s="21"/>
      <c r="E14" s="21"/>
      <c r="F14" s="21"/>
      <c r="G14" s="21"/>
      <c r="H14" s="21"/>
      <c r="I14" s="21"/>
      <c r="J14" s="21"/>
      <c r="K14" s="21"/>
      <c r="L14" s="21"/>
      <c r="M14" s="21"/>
      <c r="N14" s="21"/>
      <c r="O14" s="21"/>
      <c r="P14" s="21"/>
      <c r="Q14" s="21"/>
      <c r="R14" s="21"/>
      <c r="S14" s="21"/>
      <c r="T14" s="21"/>
      <c r="U14" s="15"/>
    </row>
    <row r="15" spans="1:33" x14ac:dyDescent="0.25">
      <c r="A15" s="23" t="s">
        <v>9</v>
      </c>
      <c r="B15" s="23" t="s">
        <v>10</v>
      </c>
      <c r="C15" s="23" t="s">
        <v>11</v>
      </c>
      <c r="D15" s="23" t="s">
        <v>12</v>
      </c>
      <c r="E15" s="23" t="s">
        <v>13</v>
      </c>
      <c r="F15" s="24" t="s">
        <v>14</v>
      </c>
      <c r="G15" s="25"/>
      <c r="H15" s="23" t="s">
        <v>15</v>
      </c>
      <c r="I15" s="23"/>
      <c r="J15" s="23" t="s">
        <v>16</v>
      </c>
      <c r="K15" s="23"/>
      <c r="L15" s="23"/>
      <c r="M15" s="23"/>
      <c r="N15" s="23" t="s">
        <v>17</v>
      </c>
      <c r="O15" s="23"/>
      <c r="P15" s="24" t="s">
        <v>18</v>
      </c>
      <c r="Q15" s="26"/>
      <c r="R15" s="26"/>
      <c r="S15" s="25"/>
      <c r="T15" s="23" t="s">
        <v>19</v>
      </c>
      <c r="U15" s="27"/>
    </row>
    <row r="16" spans="1:33" x14ac:dyDescent="0.25">
      <c r="A16" s="23"/>
      <c r="B16" s="23"/>
      <c r="C16" s="23"/>
      <c r="D16" s="23"/>
      <c r="E16" s="23"/>
      <c r="F16" s="28"/>
      <c r="G16" s="29"/>
      <c r="H16" s="23"/>
      <c r="I16" s="23"/>
      <c r="J16" s="23"/>
      <c r="K16" s="23"/>
      <c r="L16" s="23"/>
      <c r="M16" s="23"/>
      <c r="N16" s="23"/>
      <c r="O16" s="23"/>
      <c r="P16" s="28"/>
      <c r="Q16" s="30"/>
      <c r="R16" s="30"/>
      <c r="S16" s="29"/>
      <c r="T16" s="23"/>
    </row>
    <row r="17" spans="1:20" x14ac:dyDescent="0.25">
      <c r="A17" s="23"/>
      <c r="B17" s="23"/>
      <c r="C17" s="23"/>
      <c r="D17" s="23"/>
      <c r="E17" s="23"/>
      <c r="F17" s="28"/>
      <c r="G17" s="29"/>
      <c r="H17" s="23"/>
      <c r="I17" s="23"/>
      <c r="J17" s="23" t="s">
        <v>20</v>
      </c>
      <c r="K17" s="23"/>
      <c r="L17" s="23" t="s">
        <v>21</v>
      </c>
      <c r="M17" s="23"/>
      <c r="N17" s="23"/>
      <c r="O17" s="23"/>
      <c r="P17" s="31" t="s">
        <v>22</v>
      </c>
      <c r="Q17" s="32"/>
      <c r="R17" s="31" t="s">
        <v>23</v>
      </c>
      <c r="S17" s="32"/>
      <c r="T17" s="23"/>
    </row>
    <row r="18" spans="1:20" ht="61.5" x14ac:dyDescent="0.25">
      <c r="A18" s="23"/>
      <c r="B18" s="23"/>
      <c r="C18" s="23"/>
      <c r="D18" s="23"/>
      <c r="E18" s="23"/>
      <c r="F18" s="33" t="s">
        <v>24</v>
      </c>
      <c r="G18" s="33" t="s">
        <v>25</v>
      </c>
      <c r="H18" s="33" t="s">
        <v>24</v>
      </c>
      <c r="I18" s="33" t="s">
        <v>25</v>
      </c>
      <c r="J18" s="33" t="s">
        <v>24</v>
      </c>
      <c r="K18" s="33" t="s">
        <v>26</v>
      </c>
      <c r="L18" s="33" t="s">
        <v>24</v>
      </c>
      <c r="M18" s="33" t="s">
        <v>27</v>
      </c>
      <c r="N18" s="33" t="s">
        <v>24</v>
      </c>
      <c r="O18" s="33" t="s">
        <v>25</v>
      </c>
      <c r="P18" s="33" t="s">
        <v>24</v>
      </c>
      <c r="Q18" s="33" t="s">
        <v>26</v>
      </c>
      <c r="R18" s="33" t="s">
        <v>24</v>
      </c>
      <c r="S18" s="33" t="s">
        <v>28</v>
      </c>
      <c r="T18" s="23"/>
    </row>
    <row r="19" spans="1:20" x14ac:dyDescent="0.25">
      <c r="A19" s="34">
        <v>1</v>
      </c>
      <c r="B19" s="34">
        <v>2</v>
      </c>
      <c r="C19" s="34">
        <v>3</v>
      </c>
      <c r="D19" s="34">
        <v>4</v>
      </c>
      <c r="E19" s="34">
        <v>5</v>
      </c>
      <c r="F19" s="34">
        <v>6</v>
      </c>
      <c r="G19" s="34">
        <v>7</v>
      </c>
      <c r="H19" s="34">
        <v>8</v>
      </c>
      <c r="I19" s="34">
        <v>9</v>
      </c>
      <c r="J19" s="34">
        <v>10</v>
      </c>
      <c r="K19" s="34">
        <v>11</v>
      </c>
      <c r="L19" s="34">
        <v>12</v>
      </c>
      <c r="M19" s="34">
        <v>13</v>
      </c>
      <c r="N19" s="34">
        <v>14</v>
      </c>
      <c r="O19" s="34">
        <v>15</v>
      </c>
      <c r="P19" s="34">
        <v>16</v>
      </c>
      <c r="Q19" s="34">
        <v>17</v>
      </c>
      <c r="R19" s="34">
        <v>18</v>
      </c>
      <c r="S19" s="34">
        <v>19</v>
      </c>
      <c r="T19" s="34">
        <f>S19+1</f>
        <v>20</v>
      </c>
    </row>
    <row r="20" spans="1:20" s="40" customFormat="1" ht="31.5" x14ac:dyDescent="0.25">
      <c r="A20" s="35" t="s">
        <v>35</v>
      </c>
      <c r="B20" s="36" t="s">
        <v>36</v>
      </c>
      <c r="C20" s="35" t="s">
        <v>29</v>
      </c>
      <c r="D20" s="37" t="s">
        <v>29</v>
      </c>
      <c r="E20" s="38">
        <v>26.783506891666669</v>
      </c>
      <c r="F20" s="37" t="s">
        <v>29</v>
      </c>
      <c r="G20" s="37">
        <f>SUM(G21:G26)</f>
        <v>9.2954749999999997</v>
      </c>
      <c r="H20" s="37" t="s">
        <v>29</v>
      </c>
      <c r="I20" s="38">
        <f>SUM(I21:I26)</f>
        <v>17.48803152</v>
      </c>
      <c r="J20" s="37" t="s">
        <v>29</v>
      </c>
      <c r="K20" s="38">
        <f>SUM(K21:K26)</f>
        <v>17.48803151666667</v>
      </c>
      <c r="L20" s="37" t="s">
        <v>29</v>
      </c>
      <c r="M20" s="38">
        <f>SUM(M21:M26)</f>
        <v>14.864826800000001</v>
      </c>
      <c r="N20" s="38" t="s">
        <v>29</v>
      </c>
      <c r="O20" s="38">
        <f>I20-M20</f>
        <v>2.6232047199999986</v>
      </c>
      <c r="P20" s="37" t="s">
        <v>29</v>
      </c>
      <c r="Q20" s="38">
        <f>M20-K20</f>
        <v>-2.6232047166666685</v>
      </c>
      <c r="R20" s="37" t="s">
        <v>29</v>
      </c>
      <c r="S20" s="39">
        <f>Q20/K20</f>
        <v>-0.1499999993805288</v>
      </c>
      <c r="T20" s="37" t="s">
        <v>30</v>
      </c>
    </row>
    <row r="21" spans="1:20" x14ac:dyDescent="0.25">
      <c r="A21" s="41" t="s">
        <v>37</v>
      </c>
      <c r="B21" s="42" t="s">
        <v>38</v>
      </c>
      <c r="C21" s="41" t="s">
        <v>29</v>
      </c>
      <c r="D21" s="34" t="s">
        <v>29</v>
      </c>
      <c r="E21" s="34" t="s">
        <v>29</v>
      </c>
      <c r="F21" s="34" t="s">
        <v>29</v>
      </c>
      <c r="G21" s="34" t="s">
        <v>29</v>
      </c>
      <c r="H21" s="34" t="s">
        <v>29</v>
      </c>
      <c r="I21" s="43" t="s">
        <v>29</v>
      </c>
      <c r="J21" s="34" t="s">
        <v>29</v>
      </c>
      <c r="K21" s="43" t="s">
        <v>29</v>
      </c>
      <c r="L21" s="34" t="s">
        <v>29</v>
      </c>
      <c r="M21" s="43" t="s">
        <v>29</v>
      </c>
      <c r="N21" s="43" t="s">
        <v>29</v>
      </c>
      <c r="O21" s="43" t="s">
        <v>29</v>
      </c>
      <c r="P21" s="34" t="s">
        <v>29</v>
      </c>
      <c r="Q21" s="34" t="s">
        <v>29</v>
      </c>
      <c r="R21" s="34" t="s">
        <v>29</v>
      </c>
      <c r="S21" s="34" t="s">
        <v>29</v>
      </c>
      <c r="T21" s="34" t="s">
        <v>29</v>
      </c>
    </row>
    <row r="22" spans="1:20" s="50" customFormat="1" ht="93" customHeight="1" x14ac:dyDescent="0.25">
      <c r="A22" s="44" t="s">
        <v>39</v>
      </c>
      <c r="B22" s="45" t="s">
        <v>40</v>
      </c>
      <c r="C22" s="44" t="s">
        <v>29</v>
      </c>
      <c r="D22" s="46" t="s">
        <v>29</v>
      </c>
      <c r="E22" s="47">
        <v>26.783506891666669</v>
      </c>
      <c r="F22" s="46" t="s">
        <v>29</v>
      </c>
      <c r="G22" s="46">
        <f>G48</f>
        <v>9.2954749999999997</v>
      </c>
      <c r="H22" s="46" t="str">
        <f t="shared" ref="H22:S22" si="0">H48</f>
        <v>нд</v>
      </c>
      <c r="I22" s="48">
        <f t="shared" si="0"/>
        <v>17.48803152</v>
      </c>
      <c r="J22" s="46" t="str">
        <f t="shared" si="0"/>
        <v>нд</v>
      </c>
      <c r="K22" s="48">
        <f t="shared" si="0"/>
        <v>17.48803151666667</v>
      </c>
      <c r="L22" s="46" t="str">
        <f t="shared" si="0"/>
        <v>нд</v>
      </c>
      <c r="M22" s="48">
        <f t="shared" si="0"/>
        <v>14.864826800000001</v>
      </c>
      <c r="N22" s="48" t="str">
        <f t="shared" si="0"/>
        <v>нд</v>
      </c>
      <c r="O22" s="48">
        <f t="shared" si="0"/>
        <v>2.6232047199999986</v>
      </c>
      <c r="P22" s="46" t="str">
        <f t="shared" si="0"/>
        <v>нд</v>
      </c>
      <c r="Q22" s="48">
        <f>M22-K22</f>
        <v>-2.6232047166666685</v>
      </c>
      <c r="R22" s="46" t="str">
        <f t="shared" si="0"/>
        <v>нд</v>
      </c>
      <c r="S22" s="49">
        <f t="shared" si="0"/>
        <v>-0.1499999993805288</v>
      </c>
      <c r="T22" s="46" t="str">
        <f>T20</f>
        <v>Тендерное снижение цены подрядчиком</v>
      </c>
    </row>
    <row r="23" spans="1:20" ht="47.25" x14ac:dyDescent="0.25">
      <c r="A23" s="41" t="s">
        <v>41</v>
      </c>
      <c r="B23" s="42" t="s">
        <v>42</v>
      </c>
      <c r="C23" s="41" t="s">
        <v>29</v>
      </c>
      <c r="D23" s="34" t="s">
        <v>29</v>
      </c>
      <c r="E23" s="34" t="s">
        <v>29</v>
      </c>
      <c r="F23" s="34" t="s">
        <v>29</v>
      </c>
      <c r="G23" s="34" t="s">
        <v>29</v>
      </c>
      <c r="H23" s="34" t="s">
        <v>29</v>
      </c>
      <c r="I23" s="34" t="s">
        <v>29</v>
      </c>
      <c r="J23" s="34" t="s">
        <v>29</v>
      </c>
      <c r="K23" s="34" t="s">
        <v>29</v>
      </c>
      <c r="L23" s="34" t="s">
        <v>29</v>
      </c>
      <c r="M23" s="34" t="s">
        <v>29</v>
      </c>
      <c r="N23" s="34" t="s">
        <v>29</v>
      </c>
      <c r="O23" s="34" t="s">
        <v>29</v>
      </c>
      <c r="P23" s="34" t="s">
        <v>29</v>
      </c>
      <c r="Q23" s="34" t="s">
        <v>29</v>
      </c>
      <c r="R23" s="34" t="s">
        <v>29</v>
      </c>
      <c r="S23" s="34" t="s">
        <v>29</v>
      </c>
      <c r="T23" s="34" t="s">
        <v>29</v>
      </c>
    </row>
    <row r="24" spans="1:20" ht="31.5" x14ac:dyDescent="0.25">
      <c r="A24" s="41" t="s">
        <v>43</v>
      </c>
      <c r="B24" s="42" t="s">
        <v>44</v>
      </c>
      <c r="C24" s="41" t="s">
        <v>29</v>
      </c>
      <c r="D24" s="34" t="s">
        <v>29</v>
      </c>
      <c r="E24" s="34" t="s">
        <v>29</v>
      </c>
      <c r="F24" s="34" t="s">
        <v>29</v>
      </c>
      <c r="G24" s="34" t="s">
        <v>29</v>
      </c>
      <c r="H24" s="34" t="s">
        <v>29</v>
      </c>
      <c r="I24" s="34" t="s">
        <v>29</v>
      </c>
      <c r="J24" s="34" t="s">
        <v>29</v>
      </c>
      <c r="K24" s="34" t="s">
        <v>29</v>
      </c>
      <c r="L24" s="34" t="s">
        <v>29</v>
      </c>
      <c r="M24" s="34" t="s">
        <v>29</v>
      </c>
      <c r="N24" s="34" t="s">
        <v>29</v>
      </c>
      <c r="O24" s="34" t="s">
        <v>29</v>
      </c>
      <c r="P24" s="34" t="s">
        <v>29</v>
      </c>
      <c r="Q24" s="34" t="s">
        <v>29</v>
      </c>
      <c r="R24" s="34" t="s">
        <v>29</v>
      </c>
      <c r="S24" s="34" t="s">
        <v>29</v>
      </c>
      <c r="T24" s="34" t="s">
        <v>29</v>
      </c>
    </row>
    <row r="25" spans="1:20" ht="31.5" x14ac:dyDescent="0.25">
      <c r="A25" s="41" t="s">
        <v>45</v>
      </c>
      <c r="B25" s="42" t="s">
        <v>46</v>
      </c>
      <c r="C25" s="41" t="s">
        <v>29</v>
      </c>
      <c r="D25" s="34" t="s">
        <v>29</v>
      </c>
      <c r="E25" s="34" t="s">
        <v>29</v>
      </c>
      <c r="F25" s="34" t="s">
        <v>29</v>
      </c>
      <c r="G25" s="34" t="s">
        <v>29</v>
      </c>
      <c r="H25" s="34" t="s">
        <v>29</v>
      </c>
      <c r="I25" s="34" t="s">
        <v>29</v>
      </c>
      <c r="J25" s="34" t="s">
        <v>29</v>
      </c>
      <c r="K25" s="34" t="s">
        <v>29</v>
      </c>
      <c r="L25" s="34" t="s">
        <v>29</v>
      </c>
      <c r="M25" s="34" t="s">
        <v>29</v>
      </c>
      <c r="N25" s="34" t="s">
        <v>29</v>
      </c>
      <c r="O25" s="34" t="s">
        <v>29</v>
      </c>
      <c r="P25" s="34" t="s">
        <v>29</v>
      </c>
      <c r="Q25" s="34" t="s">
        <v>29</v>
      </c>
      <c r="R25" s="34" t="s">
        <v>29</v>
      </c>
      <c r="S25" s="34" t="s">
        <v>29</v>
      </c>
      <c r="T25" s="34" t="s">
        <v>29</v>
      </c>
    </row>
    <row r="26" spans="1:20" x14ac:dyDescent="0.25">
      <c r="A26" s="41" t="s">
        <v>47</v>
      </c>
      <c r="B26" s="42" t="s">
        <v>48</v>
      </c>
      <c r="C26" s="41" t="s">
        <v>29</v>
      </c>
      <c r="D26" s="34" t="s">
        <v>29</v>
      </c>
      <c r="E26" s="34" t="s">
        <v>29</v>
      </c>
      <c r="F26" s="34" t="s">
        <v>29</v>
      </c>
      <c r="G26" s="34" t="s">
        <v>29</v>
      </c>
      <c r="H26" s="34" t="s">
        <v>29</v>
      </c>
      <c r="I26" s="34" t="s">
        <v>29</v>
      </c>
      <c r="J26" s="34" t="s">
        <v>29</v>
      </c>
      <c r="K26" s="34" t="s">
        <v>29</v>
      </c>
      <c r="L26" s="34" t="s">
        <v>29</v>
      </c>
      <c r="M26" s="34" t="s">
        <v>29</v>
      </c>
      <c r="N26" s="34" t="s">
        <v>29</v>
      </c>
      <c r="O26" s="34" t="s">
        <v>29</v>
      </c>
      <c r="P26" s="34" t="s">
        <v>29</v>
      </c>
      <c r="Q26" s="34" t="s">
        <v>29</v>
      </c>
      <c r="R26" s="34" t="s">
        <v>29</v>
      </c>
      <c r="S26" s="34" t="s">
        <v>29</v>
      </c>
      <c r="T26" s="34" t="s">
        <v>29</v>
      </c>
    </row>
    <row r="27" spans="1:20" x14ac:dyDescent="0.25">
      <c r="A27" s="41" t="s">
        <v>49</v>
      </c>
      <c r="B27" s="42" t="s">
        <v>50</v>
      </c>
      <c r="C27" s="41" t="s">
        <v>29</v>
      </c>
      <c r="D27" s="34" t="s">
        <v>29</v>
      </c>
      <c r="E27" s="34" t="s">
        <v>29</v>
      </c>
      <c r="F27" s="34" t="s">
        <v>29</v>
      </c>
      <c r="G27" s="34" t="s">
        <v>29</v>
      </c>
      <c r="H27" s="34" t="s">
        <v>29</v>
      </c>
      <c r="I27" s="34" t="s">
        <v>29</v>
      </c>
      <c r="J27" s="34" t="s">
        <v>29</v>
      </c>
      <c r="K27" s="34" t="s">
        <v>29</v>
      </c>
      <c r="L27" s="34" t="s">
        <v>29</v>
      </c>
      <c r="M27" s="34" t="s">
        <v>29</v>
      </c>
      <c r="N27" s="34" t="s">
        <v>29</v>
      </c>
      <c r="O27" s="34" t="s">
        <v>29</v>
      </c>
      <c r="P27" s="34" t="s">
        <v>29</v>
      </c>
      <c r="Q27" s="34" t="s">
        <v>29</v>
      </c>
      <c r="R27" s="34" t="s">
        <v>29</v>
      </c>
      <c r="S27" s="34" t="s">
        <v>29</v>
      </c>
      <c r="T27" s="34" t="s">
        <v>29</v>
      </c>
    </row>
    <row r="28" spans="1:20" x14ac:dyDescent="0.25">
      <c r="A28" s="41" t="s">
        <v>51</v>
      </c>
      <c r="B28" s="42" t="s">
        <v>52</v>
      </c>
      <c r="C28" s="41" t="s">
        <v>53</v>
      </c>
      <c r="D28" s="34" t="s">
        <v>29</v>
      </c>
      <c r="E28" s="34" t="s">
        <v>29</v>
      </c>
      <c r="F28" s="34" t="s">
        <v>29</v>
      </c>
      <c r="G28" s="34" t="s">
        <v>29</v>
      </c>
      <c r="H28" s="34" t="s">
        <v>29</v>
      </c>
      <c r="I28" s="34" t="s">
        <v>29</v>
      </c>
      <c r="J28" s="34" t="s">
        <v>29</v>
      </c>
      <c r="K28" s="34" t="s">
        <v>29</v>
      </c>
      <c r="L28" s="34" t="s">
        <v>29</v>
      </c>
      <c r="M28" s="34" t="s">
        <v>29</v>
      </c>
      <c r="N28" s="34" t="s">
        <v>29</v>
      </c>
      <c r="O28" s="34" t="s">
        <v>29</v>
      </c>
      <c r="P28" s="34" t="s">
        <v>29</v>
      </c>
      <c r="Q28" s="34" t="s">
        <v>29</v>
      </c>
      <c r="R28" s="34" t="s">
        <v>29</v>
      </c>
      <c r="S28" s="34" t="s">
        <v>29</v>
      </c>
      <c r="T28" s="34" t="s">
        <v>29</v>
      </c>
    </row>
    <row r="29" spans="1:20" ht="47.25" x14ac:dyDescent="0.25">
      <c r="A29" s="41" t="s">
        <v>54</v>
      </c>
      <c r="B29" s="42" t="s">
        <v>55</v>
      </c>
      <c r="C29" s="41" t="s">
        <v>53</v>
      </c>
      <c r="D29" s="34" t="s">
        <v>29</v>
      </c>
      <c r="E29" s="34" t="s">
        <v>29</v>
      </c>
      <c r="F29" s="34" t="s">
        <v>29</v>
      </c>
      <c r="G29" s="34" t="s">
        <v>29</v>
      </c>
      <c r="H29" s="34" t="s">
        <v>29</v>
      </c>
      <c r="I29" s="34" t="s">
        <v>29</v>
      </c>
      <c r="J29" s="34" t="s">
        <v>29</v>
      </c>
      <c r="K29" s="34" t="s">
        <v>29</v>
      </c>
      <c r="L29" s="34" t="s">
        <v>29</v>
      </c>
      <c r="M29" s="34" t="s">
        <v>29</v>
      </c>
      <c r="N29" s="34" t="s">
        <v>29</v>
      </c>
      <c r="O29" s="34" t="s">
        <v>29</v>
      </c>
      <c r="P29" s="34" t="s">
        <v>29</v>
      </c>
      <c r="Q29" s="34" t="s">
        <v>29</v>
      </c>
      <c r="R29" s="34" t="s">
        <v>29</v>
      </c>
      <c r="S29" s="34" t="s">
        <v>29</v>
      </c>
      <c r="T29" s="34" t="s">
        <v>29</v>
      </c>
    </row>
    <row r="30" spans="1:20" ht="63" x14ac:dyDescent="0.25">
      <c r="A30" s="41" t="s">
        <v>56</v>
      </c>
      <c r="B30" s="42" t="s">
        <v>57</v>
      </c>
      <c r="C30" s="41" t="s">
        <v>29</v>
      </c>
      <c r="D30" s="34" t="s">
        <v>29</v>
      </c>
      <c r="E30" s="34" t="s">
        <v>29</v>
      </c>
      <c r="F30" s="34" t="s">
        <v>29</v>
      </c>
      <c r="G30" s="34" t="s">
        <v>29</v>
      </c>
      <c r="H30" s="34" t="s">
        <v>29</v>
      </c>
      <c r="I30" s="34" t="s">
        <v>29</v>
      </c>
      <c r="J30" s="34" t="s">
        <v>29</v>
      </c>
      <c r="K30" s="34" t="s">
        <v>29</v>
      </c>
      <c r="L30" s="34" t="s">
        <v>29</v>
      </c>
      <c r="M30" s="34" t="s">
        <v>29</v>
      </c>
      <c r="N30" s="34" t="s">
        <v>29</v>
      </c>
      <c r="O30" s="34" t="s">
        <v>29</v>
      </c>
      <c r="P30" s="34" t="s">
        <v>29</v>
      </c>
      <c r="Q30" s="34" t="s">
        <v>29</v>
      </c>
      <c r="R30" s="34" t="s">
        <v>29</v>
      </c>
      <c r="S30" s="34" t="s">
        <v>29</v>
      </c>
      <c r="T30" s="34" t="s">
        <v>29</v>
      </c>
    </row>
    <row r="31" spans="1:20" ht="63" x14ac:dyDescent="0.25">
      <c r="A31" s="41" t="s">
        <v>58</v>
      </c>
      <c r="B31" s="42" t="s">
        <v>59</v>
      </c>
      <c r="C31" s="41" t="s">
        <v>29</v>
      </c>
      <c r="D31" s="34" t="s">
        <v>29</v>
      </c>
      <c r="E31" s="34" t="s">
        <v>29</v>
      </c>
      <c r="F31" s="34" t="s">
        <v>29</v>
      </c>
      <c r="G31" s="34" t="s">
        <v>29</v>
      </c>
      <c r="H31" s="34" t="s">
        <v>29</v>
      </c>
      <c r="I31" s="34" t="s">
        <v>29</v>
      </c>
      <c r="J31" s="34" t="s">
        <v>29</v>
      </c>
      <c r="K31" s="34" t="s">
        <v>29</v>
      </c>
      <c r="L31" s="34" t="s">
        <v>29</v>
      </c>
      <c r="M31" s="34" t="s">
        <v>29</v>
      </c>
      <c r="N31" s="34" t="s">
        <v>29</v>
      </c>
      <c r="O31" s="34" t="s">
        <v>29</v>
      </c>
      <c r="P31" s="34" t="s">
        <v>29</v>
      </c>
      <c r="Q31" s="34" t="s">
        <v>29</v>
      </c>
      <c r="R31" s="34" t="s">
        <v>29</v>
      </c>
      <c r="S31" s="34" t="s">
        <v>29</v>
      </c>
      <c r="T31" s="34" t="s">
        <v>29</v>
      </c>
    </row>
    <row r="32" spans="1:20" ht="47.25" x14ac:dyDescent="0.25">
      <c r="A32" s="41" t="s">
        <v>60</v>
      </c>
      <c r="B32" s="42" t="s">
        <v>61</v>
      </c>
      <c r="C32" s="41" t="s">
        <v>29</v>
      </c>
      <c r="D32" s="34" t="s">
        <v>29</v>
      </c>
      <c r="E32" s="34" t="s">
        <v>29</v>
      </c>
      <c r="F32" s="34" t="s">
        <v>29</v>
      </c>
      <c r="G32" s="34" t="s">
        <v>29</v>
      </c>
      <c r="H32" s="34" t="s">
        <v>29</v>
      </c>
      <c r="I32" s="34" t="s">
        <v>29</v>
      </c>
      <c r="J32" s="34" t="s">
        <v>29</v>
      </c>
      <c r="K32" s="34" t="s">
        <v>29</v>
      </c>
      <c r="L32" s="34" t="s">
        <v>29</v>
      </c>
      <c r="M32" s="34" t="s">
        <v>29</v>
      </c>
      <c r="N32" s="34" t="s">
        <v>29</v>
      </c>
      <c r="O32" s="34" t="s">
        <v>29</v>
      </c>
      <c r="P32" s="34" t="s">
        <v>29</v>
      </c>
      <c r="Q32" s="34" t="s">
        <v>29</v>
      </c>
      <c r="R32" s="34" t="s">
        <v>29</v>
      </c>
      <c r="S32" s="34" t="s">
        <v>29</v>
      </c>
      <c r="T32" s="34" t="s">
        <v>29</v>
      </c>
    </row>
    <row r="33" spans="1:20" ht="31.5" x14ac:dyDescent="0.25">
      <c r="A33" s="41" t="s">
        <v>62</v>
      </c>
      <c r="B33" s="42" t="s">
        <v>63</v>
      </c>
      <c r="C33" s="41" t="s">
        <v>53</v>
      </c>
      <c r="D33" s="34" t="s">
        <v>29</v>
      </c>
      <c r="E33" s="34" t="s">
        <v>29</v>
      </c>
      <c r="F33" s="34" t="s">
        <v>29</v>
      </c>
      <c r="G33" s="34" t="s">
        <v>29</v>
      </c>
      <c r="H33" s="34" t="s">
        <v>29</v>
      </c>
      <c r="I33" s="34" t="s">
        <v>29</v>
      </c>
      <c r="J33" s="34" t="s">
        <v>29</v>
      </c>
      <c r="K33" s="34" t="s">
        <v>29</v>
      </c>
      <c r="L33" s="34" t="s">
        <v>29</v>
      </c>
      <c r="M33" s="34" t="s">
        <v>29</v>
      </c>
      <c r="N33" s="34" t="s">
        <v>29</v>
      </c>
      <c r="O33" s="34" t="s">
        <v>29</v>
      </c>
      <c r="P33" s="34" t="s">
        <v>29</v>
      </c>
      <c r="Q33" s="34" t="s">
        <v>29</v>
      </c>
      <c r="R33" s="34" t="s">
        <v>29</v>
      </c>
      <c r="S33" s="34" t="s">
        <v>29</v>
      </c>
      <c r="T33" s="34" t="s">
        <v>29</v>
      </c>
    </row>
    <row r="34" spans="1:20" ht="63" x14ac:dyDescent="0.25">
      <c r="A34" s="41" t="s">
        <v>64</v>
      </c>
      <c r="B34" s="42" t="s">
        <v>65</v>
      </c>
      <c r="C34" s="41" t="s">
        <v>53</v>
      </c>
      <c r="D34" s="34" t="s">
        <v>29</v>
      </c>
      <c r="E34" s="34" t="s">
        <v>29</v>
      </c>
      <c r="F34" s="34" t="s">
        <v>29</v>
      </c>
      <c r="G34" s="34" t="s">
        <v>29</v>
      </c>
      <c r="H34" s="34" t="s">
        <v>29</v>
      </c>
      <c r="I34" s="34" t="s">
        <v>29</v>
      </c>
      <c r="J34" s="34" t="s">
        <v>29</v>
      </c>
      <c r="K34" s="34" t="s">
        <v>29</v>
      </c>
      <c r="L34" s="34" t="s">
        <v>29</v>
      </c>
      <c r="M34" s="34" t="s">
        <v>29</v>
      </c>
      <c r="N34" s="34" t="s">
        <v>29</v>
      </c>
      <c r="O34" s="34" t="s">
        <v>29</v>
      </c>
      <c r="P34" s="34" t="s">
        <v>29</v>
      </c>
      <c r="Q34" s="34" t="s">
        <v>29</v>
      </c>
      <c r="R34" s="34" t="s">
        <v>29</v>
      </c>
      <c r="S34" s="34" t="s">
        <v>29</v>
      </c>
      <c r="T34" s="34" t="s">
        <v>29</v>
      </c>
    </row>
    <row r="35" spans="1:20" ht="31.5" x14ac:dyDescent="0.25">
      <c r="A35" s="41" t="s">
        <v>66</v>
      </c>
      <c r="B35" s="42" t="s">
        <v>67</v>
      </c>
      <c r="C35" s="41" t="s">
        <v>53</v>
      </c>
      <c r="D35" s="34" t="s">
        <v>29</v>
      </c>
      <c r="E35" s="34" t="s">
        <v>29</v>
      </c>
      <c r="F35" s="34" t="s">
        <v>29</v>
      </c>
      <c r="G35" s="34" t="s">
        <v>29</v>
      </c>
      <c r="H35" s="34" t="s">
        <v>29</v>
      </c>
      <c r="I35" s="34" t="s">
        <v>29</v>
      </c>
      <c r="J35" s="34" t="s">
        <v>29</v>
      </c>
      <c r="K35" s="34" t="s">
        <v>29</v>
      </c>
      <c r="L35" s="34" t="s">
        <v>29</v>
      </c>
      <c r="M35" s="34" t="s">
        <v>29</v>
      </c>
      <c r="N35" s="34" t="s">
        <v>29</v>
      </c>
      <c r="O35" s="34" t="s">
        <v>29</v>
      </c>
      <c r="P35" s="34" t="s">
        <v>29</v>
      </c>
      <c r="Q35" s="34" t="s">
        <v>29</v>
      </c>
      <c r="R35" s="34" t="s">
        <v>29</v>
      </c>
      <c r="S35" s="34" t="s">
        <v>29</v>
      </c>
      <c r="T35" s="34" t="s">
        <v>29</v>
      </c>
    </row>
    <row r="36" spans="1:20" ht="47.25" x14ac:dyDescent="0.25">
      <c r="A36" s="41" t="s">
        <v>68</v>
      </c>
      <c r="B36" s="42" t="s">
        <v>69</v>
      </c>
      <c r="C36" s="41" t="s">
        <v>53</v>
      </c>
      <c r="D36" s="34" t="s">
        <v>29</v>
      </c>
      <c r="E36" s="34" t="s">
        <v>29</v>
      </c>
      <c r="F36" s="34" t="s">
        <v>29</v>
      </c>
      <c r="G36" s="34" t="s">
        <v>29</v>
      </c>
      <c r="H36" s="34" t="s">
        <v>29</v>
      </c>
      <c r="I36" s="34" t="s">
        <v>29</v>
      </c>
      <c r="J36" s="34" t="s">
        <v>29</v>
      </c>
      <c r="K36" s="34" t="s">
        <v>29</v>
      </c>
      <c r="L36" s="34" t="s">
        <v>29</v>
      </c>
      <c r="M36" s="34" t="s">
        <v>29</v>
      </c>
      <c r="N36" s="34" t="s">
        <v>29</v>
      </c>
      <c r="O36" s="34" t="s">
        <v>29</v>
      </c>
      <c r="P36" s="34" t="s">
        <v>29</v>
      </c>
      <c r="Q36" s="34" t="s">
        <v>29</v>
      </c>
      <c r="R36" s="34" t="s">
        <v>29</v>
      </c>
      <c r="S36" s="34" t="s">
        <v>29</v>
      </c>
      <c r="T36" s="34" t="s">
        <v>29</v>
      </c>
    </row>
    <row r="37" spans="1:20" ht="31.5" x14ac:dyDescent="0.25">
      <c r="A37" s="41" t="s">
        <v>70</v>
      </c>
      <c r="B37" s="42" t="s">
        <v>71</v>
      </c>
      <c r="C37" s="41" t="s">
        <v>53</v>
      </c>
      <c r="D37" s="34" t="s">
        <v>29</v>
      </c>
      <c r="E37" s="34" t="s">
        <v>29</v>
      </c>
      <c r="F37" s="34" t="s">
        <v>29</v>
      </c>
      <c r="G37" s="34" t="s">
        <v>29</v>
      </c>
      <c r="H37" s="34" t="s">
        <v>29</v>
      </c>
      <c r="I37" s="34" t="s">
        <v>29</v>
      </c>
      <c r="J37" s="34" t="s">
        <v>29</v>
      </c>
      <c r="K37" s="34" t="s">
        <v>29</v>
      </c>
      <c r="L37" s="34" t="s">
        <v>29</v>
      </c>
      <c r="M37" s="34" t="s">
        <v>29</v>
      </c>
      <c r="N37" s="34" t="s">
        <v>29</v>
      </c>
      <c r="O37" s="34" t="s">
        <v>29</v>
      </c>
      <c r="P37" s="34" t="s">
        <v>29</v>
      </c>
      <c r="Q37" s="34" t="s">
        <v>29</v>
      </c>
      <c r="R37" s="34" t="s">
        <v>29</v>
      </c>
      <c r="S37" s="34" t="s">
        <v>29</v>
      </c>
      <c r="T37" s="34" t="s">
        <v>29</v>
      </c>
    </row>
    <row r="38" spans="1:20" ht="94.5" x14ac:dyDescent="0.25">
      <c r="A38" s="41" t="s">
        <v>70</v>
      </c>
      <c r="B38" s="42" t="s">
        <v>72</v>
      </c>
      <c r="C38" s="41" t="s">
        <v>53</v>
      </c>
      <c r="D38" s="34" t="s">
        <v>29</v>
      </c>
      <c r="E38" s="34" t="s">
        <v>29</v>
      </c>
      <c r="F38" s="34" t="s">
        <v>29</v>
      </c>
      <c r="G38" s="34" t="s">
        <v>29</v>
      </c>
      <c r="H38" s="34" t="s">
        <v>29</v>
      </c>
      <c r="I38" s="34" t="s">
        <v>29</v>
      </c>
      <c r="J38" s="34" t="s">
        <v>29</v>
      </c>
      <c r="K38" s="34" t="s">
        <v>29</v>
      </c>
      <c r="L38" s="34" t="s">
        <v>29</v>
      </c>
      <c r="M38" s="34" t="s">
        <v>29</v>
      </c>
      <c r="N38" s="34" t="s">
        <v>29</v>
      </c>
      <c r="O38" s="34" t="s">
        <v>29</v>
      </c>
      <c r="P38" s="34" t="s">
        <v>29</v>
      </c>
      <c r="Q38" s="34" t="s">
        <v>29</v>
      </c>
      <c r="R38" s="34" t="s">
        <v>29</v>
      </c>
      <c r="S38" s="34" t="s">
        <v>29</v>
      </c>
      <c r="T38" s="34" t="s">
        <v>29</v>
      </c>
    </row>
    <row r="39" spans="1:20" ht="78.75" x14ac:dyDescent="0.25">
      <c r="A39" s="41" t="s">
        <v>70</v>
      </c>
      <c r="B39" s="42" t="s">
        <v>73</v>
      </c>
      <c r="C39" s="41" t="s">
        <v>53</v>
      </c>
      <c r="D39" s="34" t="s">
        <v>29</v>
      </c>
      <c r="E39" s="34" t="s">
        <v>29</v>
      </c>
      <c r="F39" s="34" t="s">
        <v>29</v>
      </c>
      <c r="G39" s="34" t="s">
        <v>29</v>
      </c>
      <c r="H39" s="34" t="s">
        <v>29</v>
      </c>
      <c r="I39" s="34" t="s">
        <v>29</v>
      </c>
      <c r="J39" s="34" t="s">
        <v>29</v>
      </c>
      <c r="K39" s="34" t="s">
        <v>29</v>
      </c>
      <c r="L39" s="34" t="s">
        <v>29</v>
      </c>
      <c r="M39" s="34" t="s">
        <v>29</v>
      </c>
      <c r="N39" s="34" t="s">
        <v>29</v>
      </c>
      <c r="O39" s="34" t="s">
        <v>29</v>
      </c>
      <c r="P39" s="34" t="s">
        <v>29</v>
      </c>
      <c r="Q39" s="34" t="s">
        <v>29</v>
      </c>
      <c r="R39" s="34" t="s">
        <v>29</v>
      </c>
      <c r="S39" s="34" t="s">
        <v>29</v>
      </c>
      <c r="T39" s="34" t="s">
        <v>29</v>
      </c>
    </row>
    <row r="40" spans="1:20" ht="94.5" x14ac:dyDescent="0.25">
      <c r="A40" s="41" t="s">
        <v>70</v>
      </c>
      <c r="B40" s="42" t="s">
        <v>74</v>
      </c>
      <c r="C40" s="41" t="s">
        <v>53</v>
      </c>
      <c r="D40" s="34" t="s">
        <v>29</v>
      </c>
      <c r="E40" s="34" t="s">
        <v>29</v>
      </c>
      <c r="F40" s="34" t="s">
        <v>29</v>
      </c>
      <c r="G40" s="34" t="s">
        <v>29</v>
      </c>
      <c r="H40" s="34" t="s">
        <v>29</v>
      </c>
      <c r="I40" s="34" t="s">
        <v>29</v>
      </c>
      <c r="J40" s="34" t="s">
        <v>29</v>
      </c>
      <c r="K40" s="34" t="s">
        <v>29</v>
      </c>
      <c r="L40" s="34" t="s">
        <v>29</v>
      </c>
      <c r="M40" s="34" t="s">
        <v>29</v>
      </c>
      <c r="N40" s="34" t="s">
        <v>29</v>
      </c>
      <c r="O40" s="34" t="s">
        <v>29</v>
      </c>
      <c r="P40" s="34" t="s">
        <v>29</v>
      </c>
      <c r="Q40" s="34" t="s">
        <v>29</v>
      </c>
      <c r="R40" s="34" t="s">
        <v>29</v>
      </c>
      <c r="S40" s="34" t="s">
        <v>29</v>
      </c>
      <c r="T40" s="34" t="s">
        <v>29</v>
      </c>
    </row>
    <row r="41" spans="1:20" ht="31.5" x14ac:dyDescent="0.25">
      <c r="A41" s="41" t="s">
        <v>75</v>
      </c>
      <c r="B41" s="42" t="s">
        <v>71</v>
      </c>
      <c r="C41" s="41" t="s">
        <v>53</v>
      </c>
      <c r="D41" s="34" t="s">
        <v>29</v>
      </c>
      <c r="E41" s="34" t="s">
        <v>29</v>
      </c>
      <c r="F41" s="34" t="s">
        <v>29</v>
      </c>
      <c r="G41" s="34" t="s">
        <v>29</v>
      </c>
      <c r="H41" s="34" t="s">
        <v>29</v>
      </c>
      <c r="I41" s="34" t="s">
        <v>29</v>
      </c>
      <c r="J41" s="34" t="s">
        <v>29</v>
      </c>
      <c r="K41" s="34" t="s">
        <v>29</v>
      </c>
      <c r="L41" s="34" t="s">
        <v>29</v>
      </c>
      <c r="M41" s="34" t="s">
        <v>29</v>
      </c>
      <c r="N41" s="34" t="s">
        <v>29</v>
      </c>
      <c r="O41" s="34" t="s">
        <v>29</v>
      </c>
      <c r="P41" s="34" t="s">
        <v>29</v>
      </c>
      <c r="Q41" s="34" t="s">
        <v>29</v>
      </c>
      <c r="R41" s="34" t="s">
        <v>29</v>
      </c>
      <c r="S41" s="34" t="s">
        <v>29</v>
      </c>
      <c r="T41" s="34" t="s">
        <v>29</v>
      </c>
    </row>
    <row r="42" spans="1:20" ht="94.5" x14ac:dyDescent="0.25">
      <c r="A42" s="41" t="s">
        <v>75</v>
      </c>
      <c r="B42" s="42" t="s">
        <v>72</v>
      </c>
      <c r="C42" s="41" t="s">
        <v>53</v>
      </c>
      <c r="D42" s="34" t="s">
        <v>29</v>
      </c>
      <c r="E42" s="34" t="s">
        <v>29</v>
      </c>
      <c r="F42" s="34" t="s">
        <v>29</v>
      </c>
      <c r="G42" s="34" t="s">
        <v>29</v>
      </c>
      <c r="H42" s="34" t="s">
        <v>29</v>
      </c>
      <c r="I42" s="34" t="s">
        <v>29</v>
      </c>
      <c r="J42" s="34" t="s">
        <v>29</v>
      </c>
      <c r="K42" s="34" t="s">
        <v>29</v>
      </c>
      <c r="L42" s="34" t="s">
        <v>29</v>
      </c>
      <c r="M42" s="34" t="s">
        <v>29</v>
      </c>
      <c r="N42" s="34" t="s">
        <v>29</v>
      </c>
      <c r="O42" s="34" t="s">
        <v>29</v>
      </c>
      <c r="P42" s="34" t="s">
        <v>29</v>
      </c>
      <c r="Q42" s="34" t="s">
        <v>29</v>
      </c>
      <c r="R42" s="34" t="s">
        <v>29</v>
      </c>
      <c r="S42" s="34" t="s">
        <v>29</v>
      </c>
      <c r="T42" s="34" t="s">
        <v>29</v>
      </c>
    </row>
    <row r="43" spans="1:20" ht="78.75" x14ac:dyDescent="0.25">
      <c r="A43" s="41" t="s">
        <v>75</v>
      </c>
      <c r="B43" s="42" t="s">
        <v>73</v>
      </c>
      <c r="C43" s="41" t="s">
        <v>53</v>
      </c>
      <c r="D43" s="34" t="s">
        <v>29</v>
      </c>
      <c r="E43" s="34" t="s">
        <v>29</v>
      </c>
      <c r="F43" s="34" t="s">
        <v>29</v>
      </c>
      <c r="G43" s="34" t="s">
        <v>29</v>
      </c>
      <c r="H43" s="34" t="s">
        <v>29</v>
      </c>
      <c r="I43" s="34" t="s">
        <v>29</v>
      </c>
      <c r="J43" s="34" t="s">
        <v>29</v>
      </c>
      <c r="K43" s="34" t="s">
        <v>29</v>
      </c>
      <c r="L43" s="34" t="s">
        <v>29</v>
      </c>
      <c r="M43" s="34" t="s">
        <v>29</v>
      </c>
      <c r="N43" s="34" t="s">
        <v>29</v>
      </c>
      <c r="O43" s="34" t="s">
        <v>29</v>
      </c>
      <c r="P43" s="34" t="s">
        <v>29</v>
      </c>
      <c r="Q43" s="34" t="s">
        <v>29</v>
      </c>
      <c r="R43" s="34" t="s">
        <v>29</v>
      </c>
      <c r="S43" s="34" t="s">
        <v>29</v>
      </c>
      <c r="T43" s="34" t="s">
        <v>29</v>
      </c>
    </row>
    <row r="44" spans="1:20" ht="94.5" x14ac:dyDescent="0.25">
      <c r="A44" s="41" t="s">
        <v>75</v>
      </c>
      <c r="B44" s="42" t="s">
        <v>76</v>
      </c>
      <c r="C44" s="41" t="s">
        <v>53</v>
      </c>
      <c r="D44" s="34" t="s">
        <v>29</v>
      </c>
      <c r="E44" s="34" t="s">
        <v>29</v>
      </c>
      <c r="F44" s="34" t="s">
        <v>29</v>
      </c>
      <c r="G44" s="34" t="s">
        <v>29</v>
      </c>
      <c r="H44" s="34" t="s">
        <v>29</v>
      </c>
      <c r="I44" s="34" t="s">
        <v>29</v>
      </c>
      <c r="J44" s="34" t="s">
        <v>29</v>
      </c>
      <c r="K44" s="34" t="s">
        <v>29</v>
      </c>
      <c r="L44" s="34" t="s">
        <v>29</v>
      </c>
      <c r="M44" s="34" t="s">
        <v>29</v>
      </c>
      <c r="N44" s="34" t="s">
        <v>29</v>
      </c>
      <c r="O44" s="34" t="s">
        <v>29</v>
      </c>
      <c r="P44" s="34" t="s">
        <v>29</v>
      </c>
      <c r="Q44" s="34" t="s">
        <v>29</v>
      </c>
      <c r="R44" s="34" t="s">
        <v>29</v>
      </c>
      <c r="S44" s="34" t="s">
        <v>29</v>
      </c>
      <c r="T44" s="34" t="s">
        <v>29</v>
      </c>
    </row>
    <row r="45" spans="1:20" ht="78.75" x14ac:dyDescent="0.25">
      <c r="A45" s="41" t="s">
        <v>77</v>
      </c>
      <c r="B45" s="42" t="s">
        <v>78</v>
      </c>
      <c r="C45" s="41" t="s">
        <v>53</v>
      </c>
      <c r="D45" s="34" t="s">
        <v>29</v>
      </c>
      <c r="E45" s="34" t="s">
        <v>29</v>
      </c>
      <c r="F45" s="34" t="s">
        <v>29</v>
      </c>
      <c r="G45" s="34" t="s">
        <v>29</v>
      </c>
      <c r="H45" s="34" t="s">
        <v>29</v>
      </c>
      <c r="I45" s="34" t="s">
        <v>29</v>
      </c>
      <c r="J45" s="34" t="s">
        <v>29</v>
      </c>
      <c r="K45" s="34" t="s">
        <v>29</v>
      </c>
      <c r="L45" s="34" t="s">
        <v>29</v>
      </c>
      <c r="M45" s="34" t="s">
        <v>29</v>
      </c>
      <c r="N45" s="34" t="s">
        <v>29</v>
      </c>
      <c r="O45" s="34" t="s">
        <v>29</v>
      </c>
      <c r="P45" s="34" t="s">
        <v>29</v>
      </c>
      <c r="Q45" s="34" t="s">
        <v>29</v>
      </c>
      <c r="R45" s="34" t="s">
        <v>29</v>
      </c>
      <c r="S45" s="34" t="s">
        <v>29</v>
      </c>
      <c r="T45" s="34" t="s">
        <v>29</v>
      </c>
    </row>
    <row r="46" spans="1:20" ht="63" x14ac:dyDescent="0.25">
      <c r="A46" s="41" t="s">
        <v>79</v>
      </c>
      <c r="B46" s="42" t="s">
        <v>80</v>
      </c>
      <c r="C46" s="41" t="s">
        <v>53</v>
      </c>
      <c r="D46" s="34" t="s">
        <v>29</v>
      </c>
      <c r="E46" s="34" t="s">
        <v>29</v>
      </c>
      <c r="F46" s="34" t="s">
        <v>29</v>
      </c>
      <c r="G46" s="34" t="s">
        <v>29</v>
      </c>
      <c r="H46" s="34" t="s">
        <v>29</v>
      </c>
      <c r="I46" s="34" t="s">
        <v>29</v>
      </c>
      <c r="J46" s="34" t="s">
        <v>29</v>
      </c>
      <c r="K46" s="34" t="s">
        <v>29</v>
      </c>
      <c r="L46" s="34" t="s">
        <v>29</v>
      </c>
      <c r="M46" s="34" t="s">
        <v>29</v>
      </c>
      <c r="N46" s="34" t="s">
        <v>29</v>
      </c>
      <c r="O46" s="34" t="s">
        <v>29</v>
      </c>
      <c r="P46" s="34" t="s">
        <v>29</v>
      </c>
      <c r="Q46" s="34" t="s">
        <v>29</v>
      </c>
      <c r="R46" s="34" t="s">
        <v>29</v>
      </c>
      <c r="S46" s="34" t="s">
        <v>29</v>
      </c>
      <c r="T46" s="34" t="s">
        <v>29</v>
      </c>
    </row>
    <row r="47" spans="1:20" ht="63" x14ac:dyDescent="0.25">
      <c r="A47" s="41" t="s">
        <v>81</v>
      </c>
      <c r="B47" s="42" t="s">
        <v>82</v>
      </c>
      <c r="C47" s="41" t="s">
        <v>53</v>
      </c>
      <c r="D47" s="34" t="s">
        <v>29</v>
      </c>
      <c r="E47" s="34" t="s">
        <v>29</v>
      </c>
      <c r="F47" s="34" t="s">
        <v>29</v>
      </c>
      <c r="G47" s="34" t="s">
        <v>29</v>
      </c>
      <c r="H47" s="34" t="s">
        <v>29</v>
      </c>
      <c r="I47" s="34" t="s">
        <v>29</v>
      </c>
      <c r="J47" s="34" t="s">
        <v>29</v>
      </c>
      <c r="K47" s="34" t="s">
        <v>29</v>
      </c>
      <c r="L47" s="34" t="s">
        <v>29</v>
      </c>
      <c r="M47" s="34" t="s">
        <v>29</v>
      </c>
      <c r="N47" s="34" t="s">
        <v>29</v>
      </c>
      <c r="O47" s="34" t="s">
        <v>29</v>
      </c>
      <c r="P47" s="34" t="s">
        <v>29</v>
      </c>
      <c r="Q47" s="34" t="s">
        <v>29</v>
      </c>
      <c r="R47" s="34" t="s">
        <v>29</v>
      </c>
      <c r="S47" s="34" t="s">
        <v>29</v>
      </c>
      <c r="T47" s="34" t="s">
        <v>29</v>
      </c>
    </row>
    <row r="48" spans="1:20" s="56" customFormat="1" ht="31.5" x14ac:dyDescent="0.25">
      <c r="A48" s="51" t="s">
        <v>83</v>
      </c>
      <c r="B48" s="52" t="s">
        <v>84</v>
      </c>
      <c r="C48" s="51" t="s">
        <v>53</v>
      </c>
      <c r="D48" s="53" t="s">
        <v>29</v>
      </c>
      <c r="E48" s="54">
        <v>26.783506891666669</v>
      </c>
      <c r="F48" s="53" t="s">
        <v>29</v>
      </c>
      <c r="G48" s="53">
        <f>SUM(G49,G53)</f>
        <v>9.2954749999999997</v>
      </c>
      <c r="H48" s="53" t="s">
        <v>29</v>
      </c>
      <c r="I48" s="54">
        <f>SUM(I49,I53)</f>
        <v>17.48803152</v>
      </c>
      <c r="J48" s="53" t="s">
        <v>29</v>
      </c>
      <c r="K48" s="54">
        <f>SUM(K49,K53)</f>
        <v>17.48803151666667</v>
      </c>
      <c r="L48" s="53" t="s">
        <v>29</v>
      </c>
      <c r="M48" s="54">
        <f>SUM(M49,M53)</f>
        <v>14.864826800000001</v>
      </c>
      <c r="N48" s="53" t="s">
        <v>29</v>
      </c>
      <c r="O48" s="54">
        <f>I48-M48</f>
        <v>2.6232047199999986</v>
      </c>
      <c r="P48" s="53" t="s">
        <v>29</v>
      </c>
      <c r="Q48" s="54">
        <f>SUM(Q49,Q53)</f>
        <v>-2.6232047166666685</v>
      </c>
      <c r="R48" s="53" t="s">
        <v>29</v>
      </c>
      <c r="S48" s="55">
        <f>Q48/K48</f>
        <v>-0.1499999993805288</v>
      </c>
      <c r="T48" s="53" t="str">
        <f>T20</f>
        <v>Тендерное снижение цены подрядчиком</v>
      </c>
    </row>
    <row r="49" spans="1:23" s="62" customFormat="1" ht="78.75" customHeight="1" x14ac:dyDescent="0.25">
      <c r="A49" s="57" t="s">
        <v>85</v>
      </c>
      <c r="B49" s="58" t="s">
        <v>86</v>
      </c>
      <c r="C49" s="57" t="s">
        <v>53</v>
      </c>
      <c r="D49" s="59" t="s">
        <v>29</v>
      </c>
      <c r="E49" s="60" t="s">
        <v>29</v>
      </c>
      <c r="F49" s="60" t="s">
        <v>29</v>
      </c>
      <c r="G49" s="60" t="s">
        <v>29</v>
      </c>
      <c r="H49" s="60" t="s">
        <v>29</v>
      </c>
      <c r="I49" s="60" t="s">
        <v>29</v>
      </c>
      <c r="J49" s="60" t="s">
        <v>29</v>
      </c>
      <c r="K49" s="60" t="s">
        <v>29</v>
      </c>
      <c r="L49" s="60" t="s">
        <v>29</v>
      </c>
      <c r="M49" s="60" t="s">
        <v>29</v>
      </c>
      <c r="N49" s="60" t="s">
        <v>29</v>
      </c>
      <c r="O49" s="60" t="s">
        <v>29</v>
      </c>
      <c r="P49" s="60" t="s">
        <v>29</v>
      </c>
      <c r="Q49" s="60" t="s">
        <v>29</v>
      </c>
      <c r="R49" s="60" t="s">
        <v>29</v>
      </c>
      <c r="S49" s="61" t="s">
        <v>29</v>
      </c>
      <c r="T49" s="59" t="str">
        <f>T20</f>
        <v>Тендерное снижение цены подрядчиком</v>
      </c>
    </row>
    <row r="50" spans="1:23" ht="31.5" x14ac:dyDescent="0.25">
      <c r="A50" s="41" t="s">
        <v>87</v>
      </c>
      <c r="B50" s="42" t="s">
        <v>88</v>
      </c>
      <c r="C50" s="41" t="s">
        <v>53</v>
      </c>
      <c r="D50" s="34" t="s">
        <v>29</v>
      </c>
      <c r="E50" s="34" t="s">
        <v>29</v>
      </c>
      <c r="F50" s="34" t="s">
        <v>29</v>
      </c>
      <c r="G50" s="34" t="s">
        <v>29</v>
      </c>
      <c r="H50" s="34" t="s">
        <v>29</v>
      </c>
      <c r="I50" s="34" t="s">
        <v>29</v>
      </c>
      <c r="J50" s="34" t="s">
        <v>29</v>
      </c>
      <c r="K50" s="43" t="s">
        <v>29</v>
      </c>
      <c r="L50" s="34" t="s">
        <v>29</v>
      </c>
      <c r="M50" s="34" t="s">
        <v>29</v>
      </c>
      <c r="N50" s="34" t="s">
        <v>29</v>
      </c>
      <c r="O50" s="43" t="s">
        <v>29</v>
      </c>
      <c r="P50" s="34" t="s">
        <v>29</v>
      </c>
      <c r="Q50" s="34" t="s">
        <v>29</v>
      </c>
      <c r="R50" s="34" t="s">
        <v>29</v>
      </c>
      <c r="S50" s="63" t="s">
        <v>29</v>
      </c>
      <c r="T50" s="34" t="s">
        <v>29</v>
      </c>
    </row>
    <row r="51" spans="1:23" s="50" customFormat="1" ht="47.25" x14ac:dyDescent="0.25">
      <c r="A51" s="44" t="s">
        <v>89</v>
      </c>
      <c r="B51" s="45" t="s">
        <v>90</v>
      </c>
      <c r="C51" s="44" t="s">
        <v>53</v>
      </c>
      <c r="D51" s="46" t="s">
        <v>29</v>
      </c>
      <c r="E51" s="48">
        <f>SUM(E53,D77)</f>
        <v>26.783506891666672</v>
      </c>
      <c r="F51" s="48">
        <f t="shared" ref="F51:S51" si="1">SUM(F53,E77)</f>
        <v>0</v>
      </c>
      <c r="G51" s="48">
        <f t="shared" si="1"/>
        <v>9.2954749999999997</v>
      </c>
      <c r="H51" s="48">
        <f t="shared" si="1"/>
        <v>0</v>
      </c>
      <c r="I51" s="48">
        <f t="shared" si="1"/>
        <v>17.48803152</v>
      </c>
      <c r="J51" s="48">
        <f t="shared" si="1"/>
        <v>0</v>
      </c>
      <c r="K51" s="48">
        <f t="shared" si="1"/>
        <v>17.48803151666667</v>
      </c>
      <c r="L51" s="48">
        <f t="shared" si="1"/>
        <v>0</v>
      </c>
      <c r="M51" s="48">
        <f t="shared" si="1"/>
        <v>14.864826800000001</v>
      </c>
      <c r="N51" s="48">
        <f t="shared" si="1"/>
        <v>0</v>
      </c>
      <c r="O51" s="48">
        <f t="shared" si="1"/>
        <v>2.6232047199999986</v>
      </c>
      <c r="P51" s="48">
        <f t="shared" si="1"/>
        <v>0</v>
      </c>
      <c r="Q51" s="48">
        <f t="shared" si="1"/>
        <v>-2.6232047166666685</v>
      </c>
      <c r="R51" s="48">
        <f t="shared" si="1"/>
        <v>0</v>
      </c>
      <c r="S51" s="49">
        <f t="shared" si="1"/>
        <v>-0.1499999993805288</v>
      </c>
      <c r="T51" s="48" t="str">
        <f>T49</f>
        <v>Тендерное снижение цены подрядчиком</v>
      </c>
    </row>
    <row r="52" spans="1:23" x14ac:dyDescent="0.25">
      <c r="A52" s="41" t="s">
        <v>89</v>
      </c>
      <c r="B52" s="42" t="s">
        <v>91</v>
      </c>
      <c r="C52" s="41" t="s">
        <v>53</v>
      </c>
      <c r="D52" s="34" t="s">
        <v>29</v>
      </c>
      <c r="E52" s="34" t="s">
        <v>29</v>
      </c>
      <c r="F52" s="34" t="s">
        <v>29</v>
      </c>
      <c r="G52" s="34" t="s">
        <v>29</v>
      </c>
      <c r="H52" s="34" t="s">
        <v>29</v>
      </c>
      <c r="I52" s="34" t="s">
        <v>29</v>
      </c>
      <c r="J52" s="34" t="s">
        <v>29</v>
      </c>
      <c r="K52" s="34" t="s">
        <v>29</v>
      </c>
      <c r="L52" s="34" t="s">
        <v>29</v>
      </c>
      <c r="M52" s="34" t="s">
        <v>29</v>
      </c>
      <c r="N52" s="34" t="s">
        <v>29</v>
      </c>
      <c r="O52" s="34" t="s">
        <v>29</v>
      </c>
      <c r="P52" s="34" t="s">
        <v>29</v>
      </c>
      <c r="Q52" s="34" t="s">
        <v>29</v>
      </c>
      <c r="R52" s="34" t="s">
        <v>29</v>
      </c>
      <c r="S52" s="34" t="s">
        <v>29</v>
      </c>
      <c r="T52" s="34" t="s">
        <v>29</v>
      </c>
    </row>
    <row r="53" spans="1:23" s="62" customFormat="1" ht="47.25" x14ac:dyDescent="0.25">
      <c r="A53" s="57" t="s">
        <v>92</v>
      </c>
      <c r="B53" s="58" t="s">
        <v>93</v>
      </c>
      <c r="C53" s="57" t="s">
        <v>53</v>
      </c>
      <c r="D53" s="59" t="s">
        <v>29</v>
      </c>
      <c r="E53" s="60">
        <f>SUM(E55,E54)</f>
        <v>26.783506891666672</v>
      </c>
      <c r="F53" s="59" t="s">
        <v>29</v>
      </c>
      <c r="G53" s="60">
        <v>9.2954749999999997</v>
      </c>
      <c r="H53" s="59" t="s">
        <v>29</v>
      </c>
      <c r="I53" s="60">
        <f>SUM(I54,I55)</f>
        <v>17.48803152</v>
      </c>
      <c r="J53" s="59" t="s">
        <v>29</v>
      </c>
      <c r="K53" s="60">
        <f>SUM(K54,K55)</f>
        <v>17.48803151666667</v>
      </c>
      <c r="L53" s="59" t="s">
        <v>29</v>
      </c>
      <c r="M53" s="60">
        <f>SUM(M54,M55)</f>
        <v>14.864826800000001</v>
      </c>
      <c r="N53" s="59" t="s">
        <v>29</v>
      </c>
      <c r="O53" s="60">
        <f>I53-M53</f>
        <v>2.6232047199999986</v>
      </c>
      <c r="P53" s="59" t="s">
        <v>29</v>
      </c>
      <c r="Q53" s="60">
        <f>M53-K53</f>
        <v>-2.6232047166666685</v>
      </c>
      <c r="R53" s="59" t="s">
        <v>29</v>
      </c>
      <c r="S53" s="61">
        <f>Q53/K53</f>
        <v>-0.1499999993805288</v>
      </c>
      <c r="T53" s="60" t="str">
        <f>T51</f>
        <v>Тендерное снижение цены подрядчиком</v>
      </c>
    </row>
    <row r="54" spans="1:23" ht="31.5" x14ac:dyDescent="0.25">
      <c r="A54" s="41" t="s">
        <v>94</v>
      </c>
      <c r="B54" s="42" t="s">
        <v>95</v>
      </c>
      <c r="C54" s="41" t="s">
        <v>53</v>
      </c>
      <c r="D54" s="34" t="s">
        <v>29</v>
      </c>
      <c r="E54" s="34" t="s">
        <v>29</v>
      </c>
      <c r="F54" s="34" t="s">
        <v>29</v>
      </c>
      <c r="G54" s="34" t="s">
        <v>29</v>
      </c>
      <c r="H54" s="34" t="s">
        <v>29</v>
      </c>
      <c r="I54" s="34" t="s">
        <v>29</v>
      </c>
      <c r="J54" s="34" t="s">
        <v>29</v>
      </c>
      <c r="K54" s="34" t="s">
        <v>29</v>
      </c>
      <c r="L54" s="34" t="s">
        <v>29</v>
      </c>
      <c r="M54" s="34" t="s">
        <v>29</v>
      </c>
      <c r="N54" s="34" t="s">
        <v>29</v>
      </c>
      <c r="O54" s="43" t="s">
        <v>29</v>
      </c>
      <c r="P54" s="34" t="s">
        <v>29</v>
      </c>
      <c r="Q54" s="34" t="s">
        <v>29</v>
      </c>
      <c r="R54" s="34" t="s">
        <v>29</v>
      </c>
      <c r="S54" s="63" t="s">
        <v>29</v>
      </c>
      <c r="T54" s="34" t="s">
        <v>29</v>
      </c>
    </row>
    <row r="55" spans="1:23" s="50" customFormat="1" ht="31.5" x14ac:dyDescent="0.25">
      <c r="A55" s="44" t="s">
        <v>96</v>
      </c>
      <c r="B55" s="45" t="s">
        <v>97</v>
      </c>
      <c r="C55" s="44" t="s">
        <v>53</v>
      </c>
      <c r="D55" s="46" t="s">
        <v>29</v>
      </c>
      <c r="E55" s="48">
        <f>SUM(E56,E59,E62:E75)</f>
        <v>26.783506891666672</v>
      </c>
      <c r="F55" s="48">
        <f t="shared" ref="F55:R55" si="2">SUM(F56,F59,F62:F75)</f>
        <v>0</v>
      </c>
      <c r="G55" s="48">
        <f t="shared" si="2"/>
        <v>9.2954749999999997</v>
      </c>
      <c r="H55" s="48">
        <f t="shared" si="2"/>
        <v>0</v>
      </c>
      <c r="I55" s="48">
        <f t="shared" si="2"/>
        <v>17.48803152</v>
      </c>
      <c r="J55" s="48">
        <f t="shared" si="2"/>
        <v>0</v>
      </c>
      <c r="K55" s="48">
        <f t="shared" si="2"/>
        <v>17.48803151666667</v>
      </c>
      <c r="L55" s="48">
        <f t="shared" si="2"/>
        <v>0</v>
      </c>
      <c r="M55" s="48">
        <f t="shared" si="2"/>
        <v>14.864826800000001</v>
      </c>
      <c r="N55" s="48">
        <f t="shared" si="2"/>
        <v>0</v>
      </c>
      <c r="O55" s="48">
        <f t="shared" si="2"/>
        <v>2.6232047199999986</v>
      </c>
      <c r="P55" s="48">
        <f t="shared" si="2"/>
        <v>0</v>
      </c>
      <c r="Q55" s="48">
        <f t="shared" si="2"/>
        <v>-2.6232047166666685</v>
      </c>
      <c r="R55" s="48">
        <f t="shared" si="2"/>
        <v>0</v>
      </c>
      <c r="S55" s="49">
        <f>Q55/K55</f>
        <v>-0.1499999993805288</v>
      </c>
      <c r="T55" s="48" t="str">
        <f>T53</f>
        <v>Тендерное снижение цены подрядчиком</v>
      </c>
    </row>
    <row r="56" spans="1:23" s="69" customFormat="1" ht="126" x14ac:dyDescent="0.25">
      <c r="A56" s="64" t="s">
        <v>96</v>
      </c>
      <c r="B56" s="65" t="s">
        <v>98</v>
      </c>
      <c r="C56" s="64" t="s">
        <v>99</v>
      </c>
      <c r="D56" s="66" t="s">
        <v>29</v>
      </c>
      <c r="E56" s="67">
        <f>SUM(E57:E58)</f>
        <v>2.44030725</v>
      </c>
      <c r="F56" s="66" t="s">
        <v>29</v>
      </c>
      <c r="G56" s="67">
        <v>2.4403069999999998</v>
      </c>
      <c r="H56" s="66" t="s">
        <v>29</v>
      </c>
      <c r="I56" s="67">
        <v>0</v>
      </c>
      <c r="J56" s="66" t="s">
        <v>29</v>
      </c>
      <c r="K56" s="67">
        <f>SUM(K57:K58)</f>
        <v>0</v>
      </c>
      <c r="L56" s="66" t="s">
        <v>29</v>
      </c>
      <c r="M56" s="66">
        <v>0</v>
      </c>
      <c r="N56" s="66" t="s">
        <v>29</v>
      </c>
      <c r="O56" s="67">
        <f>I56-M56</f>
        <v>0</v>
      </c>
      <c r="P56" s="66" t="s">
        <v>29</v>
      </c>
      <c r="Q56" s="67">
        <f>M56-K56</f>
        <v>0</v>
      </c>
      <c r="R56" s="66" t="s">
        <v>29</v>
      </c>
      <c r="S56" s="68">
        <v>0</v>
      </c>
      <c r="T56" s="66" t="s">
        <v>34</v>
      </c>
      <c r="W56" s="70"/>
    </row>
    <row r="57" spans="1:23" ht="157.5" x14ac:dyDescent="0.25">
      <c r="A57" s="41" t="s">
        <v>96</v>
      </c>
      <c r="B57" s="42" t="s">
        <v>100</v>
      </c>
      <c r="C57" s="41" t="s">
        <v>101</v>
      </c>
      <c r="D57" s="34" t="s">
        <v>29</v>
      </c>
      <c r="E57" s="43">
        <v>1.496618</v>
      </c>
      <c r="F57" s="34" t="s">
        <v>29</v>
      </c>
      <c r="G57" s="43">
        <v>1.496618</v>
      </c>
      <c r="H57" s="34" t="s">
        <v>29</v>
      </c>
      <c r="I57" s="43">
        <v>0</v>
      </c>
      <c r="J57" s="34" t="s">
        <v>29</v>
      </c>
      <c r="K57" s="43">
        <v>0</v>
      </c>
      <c r="L57" s="34" t="s">
        <v>29</v>
      </c>
      <c r="M57" s="34">
        <v>0</v>
      </c>
      <c r="N57" s="34" t="s">
        <v>29</v>
      </c>
      <c r="O57" s="43">
        <f t="shared" ref="O57:O70" si="3">I57-M57</f>
        <v>0</v>
      </c>
      <c r="P57" s="34" t="s">
        <v>29</v>
      </c>
      <c r="Q57" s="71">
        <f t="shared" ref="Q57:Q70" si="4">M57-K57</f>
        <v>0</v>
      </c>
      <c r="R57" s="34" t="s">
        <v>29</v>
      </c>
      <c r="S57" s="72">
        <v>0</v>
      </c>
      <c r="T57" s="34" t="s">
        <v>29</v>
      </c>
      <c r="W57" s="27"/>
    </row>
    <row r="58" spans="1:23" s="78" customFormat="1" ht="283.5" x14ac:dyDescent="0.25">
      <c r="A58" s="73" t="s">
        <v>96</v>
      </c>
      <c r="B58" s="74" t="s">
        <v>102</v>
      </c>
      <c r="C58" s="73" t="s">
        <v>103</v>
      </c>
      <c r="D58" s="75" t="s">
        <v>29</v>
      </c>
      <c r="E58" s="76">
        <v>0.94368924999999992</v>
      </c>
      <c r="F58" s="75" t="s">
        <v>29</v>
      </c>
      <c r="G58" s="76">
        <v>0.943689</v>
      </c>
      <c r="H58" s="75" t="s">
        <v>29</v>
      </c>
      <c r="I58" s="76">
        <v>0</v>
      </c>
      <c r="J58" s="75" t="s">
        <v>29</v>
      </c>
      <c r="K58" s="76">
        <v>0</v>
      </c>
      <c r="L58" s="75" t="s">
        <v>29</v>
      </c>
      <c r="M58" s="75">
        <v>0</v>
      </c>
      <c r="N58" s="75" t="s">
        <v>29</v>
      </c>
      <c r="O58" s="76">
        <f t="shared" si="3"/>
        <v>0</v>
      </c>
      <c r="P58" s="75" t="s">
        <v>29</v>
      </c>
      <c r="Q58" s="76">
        <f t="shared" si="4"/>
        <v>0</v>
      </c>
      <c r="R58" s="75" t="s">
        <v>29</v>
      </c>
      <c r="S58" s="77">
        <v>0</v>
      </c>
      <c r="T58" s="75" t="s">
        <v>29</v>
      </c>
      <c r="W58" s="79"/>
    </row>
    <row r="59" spans="1:23" s="69" customFormat="1" ht="78.75" x14ac:dyDescent="0.25">
      <c r="A59" s="64" t="s">
        <v>96</v>
      </c>
      <c r="B59" s="65" t="s">
        <v>104</v>
      </c>
      <c r="C59" s="64" t="s">
        <v>105</v>
      </c>
      <c r="D59" s="66" t="s">
        <v>29</v>
      </c>
      <c r="E59" s="67">
        <f>SUM(E60:E61)</f>
        <v>1.108128775</v>
      </c>
      <c r="F59" s="66" t="s">
        <v>29</v>
      </c>
      <c r="G59" s="67">
        <v>1.1081289999999999</v>
      </c>
      <c r="H59" s="66" t="s">
        <v>29</v>
      </c>
      <c r="I59" s="67">
        <v>0</v>
      </c>
      <c r="J59" s="66" t="s">
        <v>29</v>
      </c>
      <c r="K59" s="67">
        <f>SUM(K60:K61)</f>
        <v>0</v>
      </c>
      <c r="L59" s="66" t="s">
        <v>29</v>
      </c>
      <c r="M59" s="66">
        <v>0</v>
      </c>
      <c r="N59" s="66" t="s">
        <v>29</v>
      </c>
      <c r="O59" s="67">
        <f t="shared" si="3"/>
        <v>0</v>
      </c>
      <c r="P59" s="66" t="s">
        <v>29</v>
      </c>
      <c r="Q59" s="67">
        <f t="shared" si="4"/>
        <v>0</v>
      </c>
      <c r="R59" s="66" t="s">
        <v>29</v>
      </c>
      <c r="S59" s="68">
        <v>0</v>
      </c>
      <c r="T59" s="66" t="s">
        <v>29</v>
      </c>
      <c r="W59" s="70"/>
    </row>
    <row r="60" spans="1:23" ht="126" x14ac:dyDescent="0.25">
      <c r="A60" s="41" t="s">
        <v>96</v>
      </c>
      <c r="B60" s="42" t="s">
        <v>106</v>
      </c>
      <c r="C60" s="41" t="s">
        <v>107</v>
      </c>
      <c r="D60" s="34" t="s">
        <v>29</v>
      </c>
      <c r="E60" s="43">
        <v>0</v>
      </c>
      <c r="F60" s="34" t="s">
        <v>29</v>
      </c>
      <c r="G60" s="43">
        <v>0</v>
      </c>
      <c r="H60" s="34" t="s">
        <v>29</v>
      </c>
      <c r="I60" s="43">
        <v>0</v>
      </c>
      <c r="J60" s="34" t="s">
        <v>29</v>
      </c>
      <c r="K60" s="43">
        <f t="shared" ref="K60:K75" si="5">E60</f>
        <v>0</v>
      </c>
      <c r="L60" s="34" t="s">
        <v>29</v>
      </c>
      <c r="M60" s="34">
        <v>0</v>
      </c>
      <c r="N60" s="34" t="s">
        <v>29</v>
      </c>
      <c r="O60" s="43">
        <f t="shared" si="3"/>
        <v>0</v>
      </c>
      <c r="P60" s="34" t="s">
        <v>29</v>
      </c>
      <c r="Q60" s="71">
        <f t="shared" si="4"/>
        <v>0</v>
      </c>
      <c r="R60" s="34" t="s">
        <v>29</v>
      </c>
      <c r="S60" s="72">
        <v>0</v>
      </c>
      <c r="T60" s="34" t="s">
        <v>29</v>
      </c>
      <c r="W60" s="27"/>
    </row>
    <row r="61" spans="1:23" s="78" customFormat="1" ht="204.75" x14ac:dyDescent="0.25">
      <c r="A61" s="73" t="s">
        <v>96</v>
      </c>
      <c r="B61" s="74" t="s">
        <v>108</v>
      </c>
      <c r="C61" s="73" t="s">
        <v>109</v>
      </c>
      <c r="D61" s="75" t="s">
        <v>29</v>
      </c>
      <c r="E61" s="76">
        <v>1.108128775</v>
      </c>
      <c r="F61" s="75" t="s">
        <v>29</v>
      </c>
      <c r="G61" s="76">
        <v>1.1081289999999999</v>
      </c>
      <c r="H61" s="75" t="s">
        <v>29</v>
      </c>
      <c r="I61" s="76">
        <v>0</v>
      </c>
      <c r="J61" s="75" t="s">
        <v>29</v>
      </c>
      <c r="K61" s="76">
        <v>0</v>
      </c>
      <c r="L61" s="75" t="s">
        <v>29</v>
      </c>
      <c r="M61" s="75">
        <v>0</v>
      </c>
      <c r="N61" s="75" t="s">
        <v>29</v>
      </c>
      <c r="O61" s="76">
        <f t="shared" si="3"/>
        <v>0</v>
      </c>
      <c r="P61" s="75" t="s">
        <v>29</v>
      </c>
      <c r="Q61" s="76">
        <f t="shared" si="4"/>
        <v>0</v>
      </c>
      <c r="R61" s="75" t="s">
        <v>29</v>
      </c>
      <c r="S61" s="77">
        <v>0</v>
      </c>
      <c r="T61" s="75" t="s">
        <v>29</v>
      </c>
      <c r="W61" s="79"/>
    </row>
    <row r="62" spans="1:23" ht="126" x14ac:dyDescent="0.25">
      <c r="A62" s="41" t="s">
        <v>96</v>
      </c>
      <c r="B62" s="42" t="s">
        <v>110</v>
      </c>
      <c r="C62" s="41" t="s">
        <v>111</v>
      </c>
      <c r="D62" s="34" t="s">
        <v>29</v>
      </c>
      <c r="E62" s="43">
        <v>0.77468890000000001</v>
      </c>
      <c r="F62" s="34" t="s">
        <v>29</v>
      </c>
      <c r="G62" s="43">
        <v>0.77468899999999996</v>
      </c>
      <c r="H62" s="34" t="s">
        <v>29</v>
      </c>
      <c r="I62" s="43">
        <v>0</v>
      </c>
      <c r="J62" s="34" t="s">
        <v>29</v>
      </c>
      <c r="K62" s="43">
        <v>0</v>
      </c>
      <c r="L62" s="34" t="s">
        <v>29</v>
      </c>
      <c r="M62" s="34">
        <v>0</v>
      </c>
      <c r="N62" s="34" t="s">
        <v>29</v>
      </c>
      <c r="O62" s="43">
        <f t="shared" si="3"/>
        <v>0</v>
      </c>
      <c r="P62" s="34" t="s">
        <v>29</v>
      </c>
      <c r="Q62" s="71">
        <f t="shared" si="4"/>
        <v>0</v>
      </c>
      <c r="R62" s="34" t="s">
        <v>29</v>
      </c>
      <c r="S62" s="72">
        <v>0</v>
      </c>
      <c r="T62" s="34" t="s">
        <v>29</v>
      </c>
      <c r="W62" s="27"/>
    </row>
    <row r="63" spans="1:23" ht="126" x14ac:dyDescent="0.25">
      <c r="A63" s="41" t="s">
        <v>96</v>
      </c>
      <c r="B63" s="42" t="s">
        <v>112</v>
      </c>
      <c r="C63" s="41" t="s">
        <v>113</v>
      </c>
      <c r="D63" s="34" t="s">
        <v>29</v>
      </c>
      <c r="E63" s="43">
        <v>0</v>
      </c>
      <c r="F63" s="34" t="s">
        <v>29</v>
      </c>
      <c r="G63" s="43">
        <v>0</v>
      </c>
      <c r="H63" s="34" t="s">
        <v>29</v>
      </c>
      <c r="I63" s="43">
        <v>0</v>
      </c>
      <c r="J63" s="34" t="s">
        <v>29</v>
      </c>
      <c r="K63" s="43">
        <v>0</v>
      </c>
      <c r="L63" s="34" t="s">
        <v>29</v>
      </c>
      <c r="M63" s="34">
        <v>0</v>
      </c>
      <c r="N63" s="34" t="s">
        <v>29</v>
      </c>
      <c r="O63" s="43">
        <f t="shared" si="3"/>
        <v>0</v>
      </c>
      <c r="P63" s="34" t="s">
        <v>29</v>
      </c>
      <c r="Q63" s="71">
        <f t="shared" si="4"/>
        <v>0</v>
      </c>
      <c r="R63" s="34" t="s">
        <v>29</v>
      </c>
      <c r="S63" s="72">
        <v>0</v>
      </c>
      <c r="T63" s="34" t="s">
        <v>29</v>
      </c>
      <c r="W63" s="27"/>
    </row>
    <row r="64" spans="1:23" ht="126" x14ac:dyDescent="0.25">
      <c r="A64" s="41" t="s">
        <v>96</v>
      </c>
      <c r="B64" s="42" t="s">
        <v>114</v>
      </c>
      <c r="C64" s="41" t="s">
        <v>115</v>
      </c>
      <c r="D64" s="34" t="s">
        <v>29</v>
      </c>
      <c r="E64" s="43">
        <v>0</v>
      </c>
      <c r="F64" s="34" t="s">
        <v>29</v>
      </c>
      <c r="G64" s="43">
        <v>0</v>
      </c>
      <c r="H64" s="34" t="s">
        <v>29</v>
      </c>
      <c r="I64" s="43">
        <v>0</v>
      </c>
      <c r="J64" s="34" t="s">
        <v>29</v>
      </c>
      <c r="K64" s="43">
        <v>0</v>
      </c>
      <c r="L64" s="34" t="s">
        <v>29</v>
      </c>
      <c r="M64" s="34">
        <v>0</v>
      </c>
      <c r="N64" s="34" t="s">
        <v>29</v>
      </c>
      <c r="O64" s="43">
        <f t="shared" si="3"/>
        <v>0</v>
      </c>
      <c r="P64" s="34" t="s">
        <v>29</v>
      </c>
      <c r="Q64" s="71">
        <f t="shared" si="4"/>
        <v>0</v>
      </c>
      <c r="R64" s="34" t="s">
        <v>29</v>
      </c>
      <c r="S64" s="72">
        <v>0</v>
      </c>
      <c r="T64" s="34" t="s">
        <v>29</v>
      </c>
    </row>
    <row r="65" spans="1:20" ht="126" x14ac:dyDescent="0.25">
      <c r="A65" s="41" t="s">
        <v>96</v>
      </c>
      <c r="B65" s="42" t="s">
        <v>116</v>
      </c>
      <c r="C65" s="41" t="s">
        <v>117</v>
      </c>
      <c r="D65" s="34" t="s">
        <v>29</v>
      </c>
      <c r="E65" s="43">
        <v>0</v>
      </c>
      <c r="F65" s="34" t="s">
        <v>29</v>
      </c>
      <c r="G65" s="43">
        <v>0</v>
      </c>
      <c r="H65" s="34" t="s">
        <v>29</v>
      </c>
      <c r="I65" s="43">
        <v>0</v>
      </c>
      <c r="J65" s="34" t="s">
        <v>29</v>
      </c>
      <c r="K65" s="43">
        <v>0</v>
      </c>
      <c r="L65" s="34" t="s">
        <v>29</v>
      </c>
      <c r="M65" s="34">
        <v>0</v>
      </c>
      <c r="N65" s="34" t="s">
        <v>29</v>
      </c>
      <c r="O65" s="43">
        <f t="shared" si="3"/>
        <v>0</v>
      </c>
      <c r="P65" s="34" t="s">
        <v>29</v>
      </c>
      <c r="Q65" s="71">
        <f t="shared" si="4"/>
        <v>0</v>
      </c>
      <c r="R65" s="34" t="s">
        <v>29</v>
      </c>
      <c r="S65" s="72">
        <v>0</v>
      </c>
      <c r="T65" s="34" t="s">
        <v>29</v>
      </c>
    </row>
    <row r="66" spans="1:20" ht="110.25" x14ac:dyDescent="0.25">
      <c r="A66" s="41" t="s">
        <v>96</v>
      </c>
      <c r="B66" s="42" t="s">
        <v>118</v>
      </c>
      <c r="C66" s="41" t="s">
        <v>119</v>
      </c>
      <c r="D66" s="34" t="s">
        <v>29</v>
      </c>
      <c r="E66" s="43">
        <v>1.4657930000000001</v>
      </c>
      <c r="F66" s="34" t="s">
        <v>29</v>
      </c>
      <c r="G66" s="43">
        <v>1.4657929999999999</v>
      </c>
      <c r="H66" s="34" t="s">
        <v>29</v>
      </c>
      <c r="I66" s="43">
        <v>0</v>
      </c>
      <c r="J66" s="34" t="s">
        <v>29</v>
      </c>
      <c r="K66" s="43">
        <v>0</v>
      </c>
      <c r="L66" s="34" t="s">
        <v>29</v>
      </c>
      <c r="M66" s="34">
        <v>0</v>
      </c>
      <c r="N66" s="34" t="s">
        <v>29</v>
      </c>
      <c r="O66" s="43">
        <f t="shared" si="3"/>
        <v>0</v>
      </c>
      <c r="P66" s="34" t="s">
        <v>29</v>
      </c>
      <c r="Q66" s="71">
        <f t="shared" si="4"/>
        <v>0</v>
      </c>
      <c r="R66" s="34" t="s">
        <v>29</v>
      </c>
      <c r="S66" s="72">
        <v>0</v>
      </c>
      <c r="T66" s="34" t="s">
        <v>29</v>
      </c>
    </row>
    <row r="67" spans="1:20" ht="63" x14ac:dyDescent="0.25">
      <c r="A67" s="41" t="s">
        <v>96</v>
      </c>
      <c r="B67" s="42" t="s">
        <v>120</v>
      </c>
      <c r="C67" s="41" t="s">
        <v>121</v>
      </c>
      <c r="D67" s="34" t="s">
        <v>29</v>
      </c>
      <c r="E67" s="43">
        <v>3.5065574500000003</v>
      </c>
      <c r="F67" s="34" t="s">
        <v>29</v>
      </c>
      <c r="G67" s="43">
        <v>3.5065569999999999</v>
      </c>
      <c r="H67" s="34" t="s">
        <v>29</v>
      </c>
      <c r="I67" s="43">
        <v>0</v>
      </c>
      <c r="J67" s="34" t="s">
        <v>29</v>
      </c>
      <c r="K67" s="43">
        <v>0</v>
      </c>
      <c r="L67" s="34" t="s">
        <v>29</v>
      </c>
      <c r="M67" s="34">
        <v>0</v>
      </c>
      <c r="N67" s="34" t="s">
        <v>29</v>
      </c>
      <c r="O67" s="43">
        <f t="shared" si="3"/>
        <v>0</v>
      </c>
      <c r="P67" s="34" t="s">
        <v>29</v>
      </c>
      <c r="Q67" s="71">
        <f t="shared" si="4"/>
        <v>0</v>
      </c>
      <c r="R67" s="34" t="s">
        <v>29</v>
      </c>
      <c r="S67" s="72">
        <v>0</v>
      </c>
      <c r="T67" s="34" t="s">
        <v>29</v>
      </c>
    </row>
    <row r="68" spans="1:20" s="84" customFormat="1" ht="63" x14ac:dyDescent="0.25">
      <c r="A68" s="80" t="s">
        <v>96</v>
      </c>
      <c r="B68" s="81" t="s">
        <v>122</v>
      </c>
      <c r="C68" s="80" t="s">
        <v>123</v>
      </c>
      <c r="D68" s="82" t="s">
        <v>29</v>
      </c>
      <c r="E68" s="82" t="s">
        <v>29</v>
      </c>
      <c r="F68" s="82" t="s">
        <v>29</v>
      </c>
      <c r="G68" s="83" t="s">
        <v>29</v>
      </c>
      <c r="H68" s="82" t="s">
        <v>29</v>
      </c>
      <c r="I68" s="83">
        <v>0</v>
      </c>
      <c r="J68" s="82" t="s">
        <v>29</v>
      </c>
      <c r="K68" s="83" t="str">
        <f t="shared" si="5"/>
        <v>нд</v>
      </c>
      <c r="L68" s="82" t="s">
        <v>29</v>
      </c>
      <c r="M68" s="82" t="s">
        <v>29</v>
      </c>
      <c r="N68" s="82" t="s">
        <v>29</v>
      </c>
      <c r="O68" s="82" t="s">
        <v>29</v>
      </c>
      <c r="P68" s="82" t="s">
        <v>29</v>
      </c>
      <c r="Q68" s="82" t="s">
        <v>29</v>
      </c>
      <c r="R68" s="82" t="s">
        <v>29</v>
      </c>
      <c r="S68" s="82" t="s">
        <v>29</v>
      </c>
      <c r="T68" s="82" t="s">
        <v>29</v>
      </c>
    </row>
    <row r="69" spans="1:20" s="84" customFormat="1" ht="72.75" customHeight="1" x14ac:dyDescent="0.25">
      <c r="A69" s="80" t="s">
        <v>96</v>
      </c>
      <c r="B69" s="81" t="s">
        <v>124</v>
      </c>
      <c r="C69" s="80" t="s">
        <v>125</v>
      </c>
      <c r="D69" s="82" t="s">
        <v>29</v>
      </c>
      <c r="E69" s="82" t="s">
        <v>29</v>
      </c>
      <c r="F69" s="82" t="s">
        <v>29</v>
      </c>
      <c r="G69" s="83" t="s">
        <v>29</v>
      </c>
      <c r="H69" s="82" t="s">
        <v>29</v>
      </c>
      <c r="I69" s="83">
        <v>0</v>
      </c>
      <c r="J69" s="82" t="s">
        <v>29</v>
      </c>
      <c r="K69" s="83" t="str">
        <f t="shared" si="5"/>
        <v>нд</v>
      </c>
      <c r="L69" s="82" t="s">
        <v>29</v>
      </c>
      <c r="M69" s="82" t="s">
        <v>29</v>
      </c>
      <c r="N69" s="82" t="s">
        <v>29</v>
      </c>
      <c r="O69" s="82" t="s">
        <v>29</v>
      </c>
      <c r="P69" s="82" t="s">
        <v>29</v>
      </c>
      <c r="Q69" s="82" t="s">
        <v>29</v>
      </c>
      <c r="R69" s="82" t="s">
        <v>29</v>
      </c>
      <c r="S69" s="82" t="s">
        <v>29</v>
      </c>
      <c r="T69" s="82" t="s">
        <v>29</v>
      </c>
    </row>
    <row r="70" spans="1:20" ht="63" x14ac:dyDescent="0.25">
      <c r="A70" s="41" t="s">
        <v>96</v>
      </c>
      <c r="B70" s="42" t="s">
        <v>126</v>
      </c>
      <c r="C70" s="41" t="s">
        <v>127</v>
      </c>
      <c r="D70" s="34" t="s">
        <v>29</v>
      </c>
      <c r="E70" s="43">
        <v>0</v>
      </c>
      <c r="F70" s="34" t="s">
        <v>29</v>
      </c>
      <c r="G70" s="43">
        <v>0</v>
      </c>
      <c r="H70" s="34" t="s">
        <v>29</v>
      </c>
      <c r="I70" s="43">
        <v>0</v>
      </c>
      <c r="J70" s="34" t="s">
        <v>29</v>
      </c>
      <c r="K70" s="43">
        <f t="shared" si="5"/>
        <v>0</v>
      </c>
      <c r="L70" s="34" t="s">
        <v>29</v>
      </c>
      <c r="M70" s="34">
        <v>0</v>
      </c>
      <c r="N70" s="34" t="s">
        <v>29</v>
      </c>
      <c r="O70" s="43">
        <f t="shared" si="3"/>
        <v>0</v>
      </c>
      <c r="P70" s="34" t="s">
        <v>29</v>
      </c>
      <c r="Q70" s="71">
        <f t="shared" si="4"/>
        <v>0</v>
      </c>
      <c r="R70" s="34" t="s">
        <v>29</v>
      </c>
      <c r="S70" s="72">
        <v>0</v>
      </c>
      <c r="T70" s="34" t="s">
        <v>29</v>
      </c>
    </row>
    <row r="71" spans="1:20" s="84" customFormat="1" ht="47.25" x14ac:dyDescent="0.25">
      <c r="A71" s="80" t="s">
        <v>96</v>
      </c>
      <c r="B71" s="81" t="s">
        <v>128</v>
      </c>
      <c r="C71" s="80" t="s">
        <v>129</v>
      </c>
      <c r="D71" s="82" t="s">
        <v>29</v>
      </c>
      <c r="E71" s="82" t="s">
        <v>29</v>
      </c>
      <c r="F71" s="82" t="s">
        <v>29</v>
      </c>
      <c r="G71" s="83" t="s">
        <v>29</v>
      </c>
      <c r="H71" s="82" t="s">
        <v>29</v>
      </c>
      <c r="I71" s="83">
        <v>0</v>
      </c>
      <c r="J71" s="82" t="s">
        <v>29</v>
      </c>
      <c r="K71" s="83" t="str">
        <f t="shared" si="5"/>
        <v>нд</v>
      </c>
      <c r="L71" s="82" t="s">
        <v>29</v>
      </c>
      <c r="M71" s="82" t="s">
        <v>29</v>
      </c>
      <c r="N71" s="82" t="s">
        <v>29</v>
      </c>
      <c r="O71" s="82" t="s">
        <v>29</v>
      </c>
      <c r="P71" s="82" t="s">
        <v>29</v>
      </c>
      <c r="Q71" s="82" t="s">
        <v>29</v>
      </c>
      <c r="R71" s="82" t="s">
        <v>29</v>
      </c>
      <c r="S71" s="82" t="s">
        <v>29</v>
      </c>
      <c r="T71" s="82" t="s">
        <v>29</v>
      </c>
    </row>
    <row r="72" spans="1:20" s="84" customFormat="1" ht="185.25" customHeight="1" x14ac:dyDescent="0.25">
      <c r="A72" s="80" t="s">
        <v>96</v>
      </c>
      <c r="B72" s="81" t="s">
        <v>130</v>
      </c>
      <c r="C72" s="80" t="s">
        <v>131</v>
      </c>
      <c r="D72" s="82" t="s">
        <v>29</v>
      </c>
      <c r="E72" s="82" t="s">
        <v>29</v>
      </c>
      <c r="F72" s="82" t="s">
        <v>29</v>
      </c>
      <c r="G72" s="83" t="s">
        <v>29</v>
      </c>
      <c r="H72" s="82" t="s">
        <v>29</v>
      </c>
      <c r="I72" s="83">
        <v>0</v>
      </c>
      <c r="J72" s="82" t="s">
        <v>29</v>
      </c>
      <c r="K72" s="83" t="str">
        <f t="shared" si="5"/>
        <v>нд</v>
      </c>
      <c r="L72" s="82" t="s">
        <v>29</v>
      </c>
      <c r="M72" s="82" t="s">
        <v>29</v>
      </c>
      <c r="N72" s="82" t="s">
        <v>29</v>
      </c>
      <c r="O72" s="82" t="s">
        <v>29</v>
      </c>
      <c r="P72" s="82" t="s">
        <v>29</v>
      </c>
      <c r="Q72" s="82" t="s">
        <v>29</v>
      </c>
      <c r="R72" s="82" t="s">
        <v>29</v>
      </c>
      <c r="S72" s="82" t="s">
        <v>29</v>
      </c>
      <c r="T72" s="82" t="s">
        <v>29</v>
      </c>
    </row>
    <row r="73" spans="1:20" ht="134.25" customHeight="1" x14ac:dyDescent="0.25">
      <c r="A73" s="41" t="s">
        <v>96</v>
      </c>
      <c r="B73" s="42" t="s">
        <v>132</v>
      </c>
      <c r="C73" s="41" t="s">
        <v>133</v>
      </c>
      <c r="D73" s="34" t="s">
        <v>29</v>
      </c>
      <c r="E73" s="43">
        <v>16.471972016666669</v>
      </c>
      <c r="F73" s="34" t="s">
        <v>29</v>
      </c>
      <c r="G73" s="43">
        <v>0</v>
      </c>
      <c r="H73" s="34" t="s">
        <v>29</v>
      </c>
      <c r="I73" s="43">
        <v>16.471972019999999</v>
      </c>
      <c r="J73" s="34" t="s">
        <v>29</v>
      </c>
      <c r="K73" s="43">
        <f t="shared" si="5"/>
        <v>16.471972016666669</v>
      </c>
      <c r="L73" s="34" t="s">
        <v>29</v>
      </c>
      <c r="M73" s="43">
        <v>14.00117623</v>
      </c>
      <c r="N73" s="34" t="s">
        <v>29</v>
      </c>
      <c r="O73" s="43">
        <f t="shared" ref="O73" si="6">I73-M73</f>
        <v>2.4707957899999986</v>
      </c>
      <c r="P73" s="34" t="s">
        <v>29</v>
      </c>
      <c r="Q73" s="71">
        <f t="shared" ref="Q73" si="7">M73-K73</f>
        <v>-2.4707957866666685</v>
      </c>
      <c r="R73" s="34" t="s">
        <v>29</v>
      </c>
      <c r="S73" s="72">
        <f t="shared" ref="S73" si="8">Q73/K73</f>
        <v>-0.14999999903877131</v>
      </c>
      <c r="T73" s="85" t="s">
        <v>31</v>
      </c>
    </row>
    <row r="74" spans="1:20" s="84" customFormat="1" ht="47.25" x14ac:dyDescent="0.25">
      <c r="A74" s="80" t="s">
        <v>96</v>
      </c>
      <c r="B74" s="81" t="s">
        <v>128</v>
      </c>
      <c r="C74" s="80" t="s">
        <v>134</v>
      </c>
      <c r="D74" s="82" t="s">
        <v>29</v>
      </c>
      <c r="E74" s="82" t="s">
        <v>29</v>
      </c>
      <c r="F74" s="82" t="s">
        <v>29</v>
      </c>
      <c r="G74" s="83" t="s">
        <v>29</v>
      </c>
      <c r="H74" s="82" t="s">
        <v>29</v>
      </c>
      <c r="I74" s="83">
        <v>0</v>
      </c>
      <c r="J74" s="82" t="s">
        <v>29</v>
      </c>
      <c r="K74" s="83" t="str">
        <f t="shared" si="5"/>
        <v>нд</v>
      </c>
      <c r="L74" s="82" t="s">
        <v>29</v>
      </c>
      <c r="M74" s="82" t="s">
        <v>29</v>
      </c>
      <c r="N74" s="82" t="s">
        <v>29</v>
      </c>
      <c r="O74" s="82" t="s">
        <v>29</v>
      </c>
      <c r="P74" s="82" t="s">
        <v>29</v>
      </c>
      <c r="Q74" s="82" t="s">
        <v>29</v>
      </c>
      <c r="R74" s="82" t="s">
        <v>29</v>
      </c>
      <c r="S74" s="82" t="s">
        <v>29</v>
      </c>
      <c r="T74" s="82" t="s">
        <v>29</v>
      </c>
    </row>
    <row r="75" spans="1:20" ht="266.25" customHeight="1" x14ac:dyDescent="0.25">
      <c r="A75" s="41" t="s">
        <v>96</v>
      </c>
      <c r="B75" s="42" t="s">
        <v>135</v>
      </c>
      <c r="C75" s="41" t="s">
        <v>136</v>
      </c>
      <c r="D75" s="34" t="s">
        <v>29</v>
      </c>
      <c r="E75" s="43">
        <v>1.0160595000000001</v>
      </c>
      <c r="F75" s="34" t="s">
        <v>29</v>
      </c>
      <c r="G75" s="43">
        <v>0</v>
      </c>
      <c r="H75" s="34" t="s">
        <v>29</v>
      </c>
      <c r="I75" s="43">
        <v>1.0160594999999999</v>
      </c>
      <c r="J75" s="34" t="s">
        <v>29</v>
      </c>
      <c r="K75" s="43">
        <f t="shared" si="5"/>
        <v>1.0160595000000001</v>
      </c>
      <c r="L75" s="34" t="s">
        <v>29</v>
      </c>
      <c r="M75" s="43">
        <v>0.86365057000000001</v>
      </c>
      <c r="N75" s="34" t="s">
        <v>29</v>
      </c>
      <c r="O75" s="43">
        <f t="shared" ref="O75" si="9">I75-M75</f>
        <v>0.15240892999999989</v>
      </c>
      <c r="P75" s="34" t="s">
        <v>29</v>
      </c>
      <c r="Q75" s="71">
        <f t="shared" ref="Q75" si="10">M75-K75</f>
        <v>-0.15240893000000011</v>
      </c>
      <c r="R75" s="34" t="s">
        <v>29</v>
      </c>
      <c r="S75" s="72">
        <f t="shared" ref="S75" si="11">Q75/K75</f>
        <v>-0.15000000492097174</v>
      </c>
      <c r="T75" s="85" t="s">
        <v>32</v>
      </c>
    </row>
    <row r="76" spans="1:20" x14ac:dyDescent="0.25">
      <c r="A76" s="41" t="s">
        <v>91</v>
      </c>
      <c r="B76" s="42"/>
      <c r="C76" s="41"/>
      <c r="D76" s="34"/>
      <c r="E76" s="43"/>
      <c r="F76" s="34"/>
      <c r="G76" s="43"/>
      <c r="H76" s="34"/>
      <c r="I76" s="43"/>
      <c r="J76" s="34"/>
      <c r="K76" s="43"/>
      <c r="L76" s="34"/>
      <c r="M76" s="43"/>
      <c r="N76" s="34"/>
      <c r="O76" s="43"/>
      <c r="P76" s="34"/>
      <c r="Q76" s="43"/>
      <c r="R76" s="34"/>
      <c r="S76" s="43"/>
      <c r="T76" s="43"/>
    </row>
    <row r="77" spans="1:20" ht="31.5" x14ac:dyDescent="0.25">
      <c r="A77" s="41" t="s">
        <v>137</v>
      </c>
      <c r="B77" s="42" t="s">
        <v>138</v>
      </c>
      <c r="C77" s="41" t="s">
        <v>53</v>
      </c>
      <c r="D77" s="34" t="s">
        <v>29</v>
      </c>
      <c r="E77" s="43" t="s">
        <v>29</v>
      </c>
      <c r="F77" s="34" t="s">
        <v>29</v>
      </c>
      <c r="G77" s="43" t="s">
        <v>29</v>
      </c>
      <c r="H77" s="34" t="s">
        <v>29</v>
      </c>
      <c r="I77" s="43" t="s">
        <v>29</v>
      </c>
      <c r="J77" s="34" t="s">
        <v>29</v>
      </c>
      <c r="K77" s="43" t="s">
        <v>29</v>
      </c>
      <c r="L77" s="34" t="s">
        <v>29</v>
      </c>
      <c r="M77" s="43" t="s">
        <v>29</v>
      </c>
      <c r="N77" s="34" t="s">
        <v>29</v>
      </c>
      <c r="O77" s="43" t="s">
        <v>29</v>
      </c>
      <c r="P77" s="34" t="s">
        <v>29</v>
      </c>
      <c r="Q77" s="43" t="s">
        <v>29</v>
      </c>
      <c r="R77" s="34" t="s">
        <v>29</v>
      </c>
      <c r="S77" s="43" t="s">
        <v>29</v>
      </c>
      <c r="T77" s="43" t="s">
        <v>29</v>
      </c>
    </row>
    <row r="78" spans="1:20" ht="31.5" x14ac:dyDescent="0.25">
      <c r="A78" s="41" t="s">
        <v>139</v>
      </c>
      <c r="B78" s="42" t="s">
        <v>140</v>
      </c>
      <c r="C78" s="41" t="s">
        <v>53</v>
      </c>
      <c r="D78" s="34" t="s">
        <v>29</v>
      </c>
      <c r="E78" s="43" t="s">
        <v>29</v>
      </c>
      <c r="F78" s="34" t="s">
        <v>29</v>
      </c>
      <c r="G78" s="43" t="s">
        <v>29</v>
      </c>
      <c r="H78" s="34" t="s">
        <v>29</v>
      </c>
      <c r="I78" s="43" t="s">
        <v>29</v>
      </c>
      <c r="J78" s="34" t="s">
        <v>29</v>
      </c>
      <c r="K78" s="43" t="s">
        <v>29</v>
      </c>
      <c r="L78" s="34" t="s">
        <v>29</v>
      </c>
      <c r="M78" s="43" t="s">
        <v>29</v>
      </c>
      <c r="N78" s="34" t="s">
        <v>29</v>
      </c>
      <c r="O78" s="43" t="s">
        <v>29</v>
      </c>
      <c r="P78" s="34" t="s">
        <v>29</v>
      </c>
      <c r="Q78" s="43" t="s">
        <v>29</v>
      </c>
      <c r="R78" s="34" t="s">
        <v>29</v>
      </c>
      <c r="S78" s="43" t="s">
        <v>29</v>
      </c>
      <c r="T78" s="43" t="s">
        <v>29</v>
      </c>
    </row>
    <row r="79" spans="1:20" ht="31.5" x14ac:dyDescent="0.25">
      <c r="A79" s="41" t="s">
        <v>141</v>
      </c>
      <c r="B79" s="42" t="s">
        <v>142</v>
      </c>
      <c r="C79" s="41" t="s">
        <v>53</v>
      </c>
      <c r="D79" s="34" t="s">
        <v>29</v>
      </c>
      <c r="E79" s="43" t="s">
        <v>29</v>
      </c>
      <c r="F79" s="34" t="s">
        <v>29</v>
      </c>
      <c r="G79" s="43" t="s">
        <v>29</v>
      </c>
      <c r="H79" s="34" t="s">
        <v>29</v>
      </c>
      <c r="I79" s="43" t="s">
        <v>29</v>
      </c>
      <c r="J79" s="34" t="s">
        <v>29</v>
      </c>
      <c r="K79" s="43" t="s">
        <v>29</v>
      </c>
      <c r="L79" s="34" t="s">
        <v>29</v>
      </c>
      <c r="M79" s="43" t="s">
        <v>29</v>
      </c>
      <c r="N79" s="34" t="s">
        <v>29</v>
      </c>
      <c r="O79" s="43" t="s">
        <v>29</v>
      </c>
      <c r="P79" s="34" t="s">
        <v>29</v>
      </c>
      <c r="Q79" s="43" t="s">
        <v>29</v>
      </c>
      <c r="R79" s="34" t="s">
        <v>29</v>
      </c>
      <c r="S79" s="43" t="s">
        <v>29</v>
      </c>
      <c r="T79" s="43" t="s">
        <v>29</v>
      </c>
    </row>
    <row r="80" spans="1:20" ht="31.5" x14ac:dyDescent="0.25">
      <c r="A80" s="41" t="s">
        <v>143</v>
      </c>
      <c r="B80" s="42" t="s">
        <v>144</v>
      </c>
      <c r="C80" s="41" t="s">
        <v>53</v>
      </c>
      <c r="D80" s="34" t="s">
        <v>29</v>
      </c>
      <c r="E80" s="43" t="s">
        <v>29</v>
      </c>
      <c r="F80" s="34" t="s">
        <v>29</v>
      </c>
      <c r="G80" s="43" t="s">
        <v>29</v>
      </c>
      <c r="H80" s="34" t="s">
        <v>29</v>
      </c>
      <c r="I80" s="43" t="s">
        <v>29</v>
      </c>
      <c r="J80" s="34" t="s">
        <v>29</v>
      </c>
      <c r="K80" s="43" t="s">
        <v>29</v>
      </c>
      <c r="L80" s="34" t="s">
        <v>29</v>
      </c>
      <c r="M80" s="43" t="s">
        <v>29</v>
      </c>
      <c r="N80" s="34" t="s">
        <v>29</v>
      </c>
      <c r="O80" s="43" t="s">
        <v>29</v>
      </c>
      <c r="P80" s="34" t="s">
        <v>29</v>
      </c>
      <c r="Q80" s="43" t="s">
        <v>29</v>
      </c>
      <c r="R80" s="34" t="s">
        <v>29</v>
      </c>
      <c r="S80" s="43" t="s">
        <v>29</v>
      </c>
      <c r="T80" s="43" t="s">
        <v>29</v>
      </c>
    </row>
    <row r="81" spans="1:20" ht="31.5" x14ac:dyDescent="0.25">
      <c r="A81" s="41" t="s">
        <v>145</v>
      </c>
      <c r="B81" s="42" t="s">
        <v>146</v>
      </c>
      <c r="C81" s="41" t="s">
        <v>53</v>
      </c>
      <c r="D81" s="34" t="s">
        <v>29</v>
      </c>
      <c r="E81" s="43" t="s">
        <v>29</v>
      </c>
      <c r="F81" s="34" t="s">
        <v>29</v>
      </c>
      <c r="G81" s="43" t="s">
        <v>29</v>
      </c>
      <c r="H81" s="34" t="s">
        <v>29</v>
      </c>
      <c r="I81" s="43" t="s">
        <v>29</v>
      </c>
      <c r="J81" s="34" t="s">
        <v>29</v>
      </c>
      <c r="K81" s="43" t="s">
        <v>29</v>
      </c>
      <c r="L81" s="34" t="s">
        <v>29</v>
      </c>
      <c r="M81" s="43" t="s">
        <v>29</v>
      </c>
      <c r="N81" s="34" t="s">
        <v>29</v>
      </c>
      <c r="O81" s="43" t="s">
        <v>29</v>
      </c>
      <c r="P81" s="34" t="s">
        <v>29</v>
      </c>
      <c r="Q81" s="43" t="s">
        <v>29</v>
      </c>
      <c r="R81" s="34" t="s">
        <v>29</v>
      </c>
      <c r="S81" s="43" t="s">
        <v>29</v>
      </c>
      <c r="T81" s="43" t="s">
        <v>29</v>
      </c>
    </row>
    <row r="82" spans="1:20" ht="47.25" x14ac:dyDescent="0.25">
      <c r="A82" s="41" t="s">
        <v>147</v>
      </c>
      <c r="B82" s="42" t="s">
        <v>148</v>
      </c>
      <c r="C82" s="41" t="s">
        <v>53</v>
      </c>
      <c r="D82" s="34" t="s">
        <v>29</v>
      </c>
      <c r="E82" s="43" t="s">
        <v>29</v>
      </c>
      <c r="F82" s="34" t="s">
        <v>29</v>
      </c>
      <c r="G82" s="43" t="s">
        <v>29</v>
      </c>
      <c r="H82" s="34" t="s">
        <v>29</v>
      </c>
      <c r="I82" s="43" t="s">
        <v>29</v>
      </c>
      <c r="J82" s="34" t="s">
        <v>29</v>
      </c>
      <c r="K82" s="43" t="s">
        <v>29</v>
      </c>
      <c r="L82" s="34" t="s">
        <v>29</v>
      </c>
      <c r="M82" s="43" t="s">
        <v>29</v>
      </c>
      <c r="N82" s="34" t="s">
        <v>29</v>
      </c>
      <c r="O82" s="43" t="s">
        <v>29</v>
      </c>
      <c r="P82" s="34" t="s">
        <v>29</v>
      </c>
      <c r="Q82" s="43" t="s">
        <v>29</v>
      </c>
      <c r="R82" s="34" t="s">
        <v>29</v>
      </c>
      <c r="S82" s="43" t="s">
        <v>29</v>
      </c>
      <c r="T82" s="43" t="s">
        <v>29</v>
      </c>
    </row>
    <row r="83" spans="1:20" ht="47.25" x14ac:dyDescent="0.25">
      <c r="A83" s="41" t="s">
        <v>149</v>
      </c>
      <c r="B83" s="42" t="s">
        <v>150</v>
      </c>
      <c r="C83" s="41" t="s">
        <v>53</v>
      </c>
      <c r="D83" s="34" t="s">
        <v>29</v>
      </c>
      <c r="E83" s="43" t="s">
        <v>29</v>
      </c>
      <c r="F83" s="34" t="s">
        <v>29</v>
      </c>
      <c r="G83" s="43" t="s">
        <v>29</v>
      </c>
      <c r="H83" s="34" t="s">
        <v>29</v>
      </c>
      <c r="I83" s="43" t="s">
        <v>29</v>
      </c>
      <c r="J83" s="34" t="s">
        <v>29</v>
      </c>
      <c r="K83" s="43" t="s">
        <v>29</v>
      </c>
      <c r="L83" s="34" t="s">
        <v>29</v>
      </c>
      <c r="M83" s="43" t="s">
        <v>29</v>
      </c>
      <c r="N83" s="34" t="s">
        <v>29</v>
      </c>
      <c r="O83" s="43" t="s">
        <v>29</v>
      </c>
      <c r="P83" s="34" t="s">
        <v>29</v>
      </c>
      <c r="Q83" s="43" t="s">
        <v>29</v>
      </c>
      <c r="R83" s="34" t="s">
        <v>29</v>
      </c>
      <c r="S83" s="43" t="s">
        <v>29</v>
      </c>
      <c r="T83" s="43" t="s">
        <v>29</v>
      </c>
    </row>
    <row r="84" spans="1:20" ht="47.25" x14ac:dyDescent="0.25">
      <c r="A84" s="41" t="s">
        <v>151</v>
      </c>
      <c r="B84" s="42" t="s">
        <v>152</v>
      </c>
      <c r="C84" s="41" t="s">
        <v>53</v>
      </c>
      <c r="D84" s="34" t="s">
        <v>29</v>
      </c>
      <c r="E84" s="43" t="s">
        <v>29</v>
      </c>
      <c r="F84" s="34" t="s">
        <v>29</v>
      </c>
      <c r="G84" s="43" t="s">
        <v>29</v>
      </c>
      <c r="H84" s="34" t="s">
        <v>29</v>
      </c>
      <c r="I84" s="43" t="s">
        <v>29</v>
      </c>
      <c r="J84" s="34" t="s">
        <v>29</v>
      </c>
      <c r="K84" s="43" t="s">
        <v>29</v>
      </c>
      <c r="L84" s="34" t="s">
        <v>29</v>
      </c>
      <c r="M84" s="43" t="s">
        <v>29</v>
      </c>
      <c r="N84" s="34" t="s">
        <v>29</v>
      </c>
      <c r="O84" s="43" t="s">
        <v>29</v>
      </c>
      <c r="P84" s="34" t="s">
        <v>29</v>
      </c>
      <c r="Q84" s="43" t="s">
        <v>29</v>
      </c>
      <c r="R84" s="34" t="s">
        <v>29</v>
      </c>
      <c r="S84" s="43" t="s">
        <v>29</v>
      </c>
      <c r="T84" s="43" t="s">
        <v>29</v>
      </c>
    </row>
    <row r="85" spans="1:20" ht="47.25" x14ac:dyDescent="0.25">
      <c r="A85" s="41" t="s">
        <v>153</v>
      </c>
      <c r="B85" s="42" t="s">
        <v>154</v>
      </c>
      <c r="C85" s="41" t="s">
        <v>53</v>
      </c>
      <c r="D85" s="34" t="s">
        <v>29</v>
      </c>
      <c r="E85" s="43" t="s">
        <v>29</v>
      </c>
      <c r="F85" s="34" t="s">
        <v>29</v>
      </c>
      <c r="G85" s="43" t="s">
        <v>29</v>
      </c>
      <c r="H85" s="34" t="s">
        <v>29</v>
      </c>
      <c r="I85" s="43" t="s">
        <v>29</v>
      </c>
      <c r="J85" s="34" t="s">
        <v>29</v>
      </c>
      <c r="K85" s="43" t="s">
        <v>29</v>
      </c>
      <c r="L85" s="34" t="s">
        <v>29</v>
      </c>
      <c r="M85" s="43" t="s">
        <v>29</v>
      </c>
      <c r="N85" s="34" t="s">
        <v>29</v>
      </c>
      <c r="O85" s="43" t="s">
        <v>29</v>
      </c>
      <c r="P85" s="34" t="s">
        <v>29</v>
      </c>
      <c r="Q85" s="43" t="s">
        <v>29</v>
      </c>
      <c r="R85" s="34" t="s">
        <v>29</v>
      </c>
      <c r="S85" s="43" t="s">
        <v>29</v>
      </c>
      <c r="T85" s="43" t="s">
        <v>29</v>
      </c>
    </row>
    <row r="87" spans="1:20" s="89" customFormat="1" x14ac:dyDescent="0.25">
      <c r="A87" s="86"/>
      <c r="B87" s="86"/>
      <c r="C87" s="86"/>
      <c r="D87" s="86"/>
      <c r="E87" s="86"/>
      <c r="F87" s="86"/>
      <c r="G87" s="86"/>
      <c r="H87" s="86"/>
      <c r="I87" s="86"/>
      <c r="J87" s="86"/>
      <c r="K87" s="86"/>
      <c r="L87" s="87"/>
      <c r="M87" s="87"/>
      <c r="N87" s="87"/>
      <c r="O87" s="87"/>
      <c r="P87" s="87"/>
      <c r="Q87" s="88"/>
      <c r="R87" s="88"/>
    </row>
    <row r="88" spans="1:20" s="89" customFormat="1" x14ac:dyDescent="0.25">
      <c r="A88" s="88"/>
      <c r="B88" s="90"/>
      <c r="C88" s="90"/>
      <c r="D88" s="90"/>
      <c r="E88" s="90"/>
      <c r="F88" s="90"/>
      <c r="G88" s="90"/>
      <c r="H88" s="90"/>
      <c r="I88" s="90"/>
      <c r="J88" s="90"/>
      <c r="K88" s="90"/>
      <c r="L88" s="90"/>
      <c r="M88" s="88"/>
      <c r="N88" s="90"/>
      <c r="O88" s="90"/>
      <c r="P88" s="90"/>
      <c r="Q88" s="88"/>
      <c r="R88" s="88"/>
    </row>
  </sheetData>
  <mergeCells count="26">
    <mergeCell ref="A87:K87"/>
    <mergeCell ref="H15:I17"/>
    <mergeCell ref="J15:M16"/>
    <mergeCell ref="N15:O17"/>
    <mergeCell ref="P15:S16"/>
    <mergeCell ref="T15:T18"/>
    <mergeCell ref="J17:K17"/>
    <mergeCell ref="L17:M17"/>
    <mergeCell ref="P17:Q17"/>
    <mergeCell ref="R17:S17"/>
    <mergeCell ref="A12:G12"/>
    <mergeCell ref="H12:P12"/>
    <mergeCell ref="A13:T13"/>
    <mergeCell ref="A14:T14"/>
    <mergeCell ref="A15:A18"/>
    <mergeCell ref="B15:B18"/>
    <mergeCell ref="C15:C18"/>
    <mergeCell ref="D15:D18"/>
    <mergeCell ref="E15:E18"/>
    <mergeCell ref="F15:G17"/>
    <mergeCell ref="A4:T4"/>
    <mergeCell ref="A5:T5"/>
    <mergeCell ref="A7:G7"/>
    <mergeCell ref="H7:P7"/>
    <mergeCell ref="H8:P8"/>
    <mergeCell ref="A10:T10"/>
  </mergeCells>
  <printOptions horizontalCentered="1"/>
  <pageMargins left="0.78740157480314965" right="0.39370078740157483" top="0.78740157480314965" bottom="0.78740157480314965" header="0.51181102362204722" footer="0.51181102362204722"/>
  <pageSetup paperSize="9" scale="33" fitToHeight="0" orientation="landscape" r:id="rId1"/>
  <headerFooter alignWithMargins="0"/>
  <colBreaks count="1" manualBreakCount="1">
    <brk id="31" max="102" man="1"/>
  </col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 Осв год</vt:lpstr>
      <vt:lpstr>'2 Осв год'!Область_печати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Дергач Виктория Владимировна</dc:creator>
  <cp:lastModifiedBy>Дергач Виктория Владимировна</cp:lastModifiedBy>
  <dcterms:created xsi:type="dcterms:W3CDTF">2021-03-01T06:23:46Z</dcterms:created>
  <dcterms:modified xsi:type="dcterms:W3CDTF">2021-03-01T06:26:59Z</dcterms:modified>
</cp:coreProperties>
</file>