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9 2021-2025" sheetId="1" r:id="rId1"/>
  </sheets>
  <externalReferences>
    <externalReference r:id="rId2"/>
  </externalReferences>
  <definedNames>
    <definedName name="_xlnm._FilterDatabase" localSheetId="0" hidden="1">'9 2021-2025'!#REF!</definedName>
    <definedName name="_xlnm.Print_Area" localSheetId="0">'9 2021-2025'!$A$1:$F$99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B88" i="1"/>
  <c r="C87" i="1"/>
  <c r="B87" i="1"/>
  <c r="C86" i="1"/>
  <c r="B86" i="1"/>
  <c r="B69" i="1"/>
  <c r="E68" i="1"/>
  <c r="C68" i="1"/>
  <c r="B68" i="1"/>
  <c r="E67" i="1"/>
  <c r="C67" i="1"/>
  <c r="B67" i="1"/>
  <c r="E66" i="1"/>
  <c r="C66" i="1"/>
  <c r="B66" i="1"/>
  <c r="E65" i="1"/>
  <c r="C65" i="1"/>
  <c r="B65" i="1"/>
  <c r="E64" i="1"/>
  <c r="C64" i="1"/>
  <c r="B64" i="1"/>
  <c r="E63" i="1"/>
  <c r="C63" i="1"/>
  <c r="B63" i="1"/>
  <c r="E62" i="1"/>
  <c r="C62" i="1"/>
  <c r="B62" i="1"/>
  <c r="E61" i="1"/>
  <c r="C61" i="1"/>
  <c r="B61" i="1"/>
  <c r="E60" i="1"/>
  <c r="E59" i="1" s="1"/>
  <c r="E57" i="1" s="1"/>
  <c r="E47" i="1" s="1"/>
  <c r="E26" i="1" s="1"/>
  <c r="C60" i="1"/>
  <c r="B60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D50" i="1" s="1"/>
  <c r="C51" i="1"/>
  <c r="B51" i="1"/>
  <c r="E48" i="1"/>
  <c r="D47" i="1" l="1"/>
  <c r="D26" i="1" s="1"/>
  <c r="D48" i="1"/>
</calcChain>
</file>

<file path=xl/sharedStrings.xml><?xml version="1.0" encoding="utf-8"?>
<sst xmlns="http://schemas.openxmlformats.org/spreadsheetml/2006/main" count="382" uniqueCount="119">
  <si>
    <t>Приложение № 9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</si>
  <si>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</si>
  <si>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</si>
  <si>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</si>
  <si>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</si>
  <si>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</si>
  <si>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 год</t>
    </r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</si>
  <si>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25.03.2019 № 29-о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</si>
  <si>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</si>
  <si>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</si>
  <si>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</si>
  <si>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</si>
  <si>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</si>
  <si>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фактического процента технологического расхода электрической    
энергии  по отношению к фактическому проценту технологического    
расхода в предшествующем году        
реализации программы, достигнутое по 
итогам реализации программы          
сокращения потерь, %</t>
  </si>
  <si>
    <t>Трансформаторная подстанция</t>
  </si>
  <si>
    <t>Линии электропередачи</t>
  </si>
  <si>
    <t>4.1.1</t>
  </si>
  <si>
    <t>4.1.2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</si>
  <si>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</si>
  <si>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</si>
  <si>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</si>
  <si>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</si>
  <si>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</si>
  <si>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</si>
  <si>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</si>
  <si>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</si>
  <si>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</si>
  <si>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</si>
  <si>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</si>
  <si>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</si>
  <si>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</si>
  <si>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</si>
  <si>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</si>
  <si>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</si>
  <si>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</si>
  <si>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</si>
  <si>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соответствует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</si>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</sst>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1" fillId="0" borderId="0" xfId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wrapText="1"/>
    </xf>
    <xf numFmtId="0" fontId="3" fillId="0" borderId="0" xfId="2" applyFont="1" applyFill="1"/>
    <xf numFmtId="0" fontId="4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3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0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0" fillId="0" borderId="0" xfId="4" applyFont="1" applyFill="1" applyBorder="1" applyAlignment="1"/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Alignment="1">
      <alignment horizontal="center"/>
    </xf>
    <xf numFmtId="2" fontId="3" fillId="0" borderId="3" xfId="2" applyNumberFormat="1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left" vertical="center" wrapText="1"/>
    </xf>
    <xf numFmtId="2" fontId="13" fillId="0" borderId="3" xfId="2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left" vertical="center" wrapText="1"/>
    </xf>
    <xf numFmtId="2" fontId="13" fillId="0" borderId="3" xfId="2" applyNumberFormat="1" applyFont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center" vertical="center"/>
    </xf>
    <xf numFmtId="165" fontId="10" fillId="2" borderId="3" xfId="1" applyNumberFormat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0" xfId="1" applyFont="1" applyFill="1"/>
    <xf numFmtId="2" fontId="8" fillId="3" borderId="3" xfId="2" applyNumberFormat="1" applyFont="1" applyFill="1" applyBorder="1" applyAlignment="1">
      <alignment horizontal="center" vertical="center"/>
    </xf>
    <xf numFmtId="2" fontId="8" fillId="3" borderId="3" xfId="2" applyNumberFormat="1" applyFont="1" applyFill="1" applyBorder="1" applyAlignment="1">
      <alignment horizontal="left" vertical="center" wrapText="1"/>
    </xf>
    <xf numFmtId="164" fontId="10" fillId="3" borderId="3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0" xfId="1" applyFont="1" applyFill="1"/>
    <xf numFmtId="2" fontId="3" fillId="4" borderId="3" xfId="2" applyNumberFormat="1" applyFont="1" applyFill="1" applyBorder="1" applyAlignment="1">
      <alignment horizontal="center" vertical="center"/>
    </xf>
    <xf numFmtId="2" fontId="3" fillId="4" borderId="3" xfId="2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0" xfId="1" applyFont="1" applyFill="1"/>
    <xf numFmtId="2" fontId="3" fillId="5" borderId="3" xfId="2" applyNumberFormat="1" applyFont="1" applyFill="1" applyBorder="1" applyAlignment="1">
      <alignment horizontal="center" vertical="center"/>
    </xf>
    <xf numFmtId="2" fontId="3" fillId="5" borderId="3" xfId="2" applyNumberFormat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center" vertical="center"/>
    </xf>
    <xf numFmtId="0" fontId="13" fillId="5" borderId="3" xfId="1" applyFont="1" applyFill="1" applyBorder="1" applyAlignment="1">
      <alignment horizontal="center" vertical="center"/>
    </xf>
    <xf numFmtId="0" fontId="1" fillId="5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165" fontId="1" fillId="4" borderId="3" xfId="1" applyNumberFormat="1" applyFont="1" applyFill="1" applyBorder="1" applyAlignment="1">
      <alignment horizontal="center" vertical="center"/>
    </xf>
    <xf numFmtId="165" fontId="1" fillId="5" borderId="3" xfId="1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left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914400" y="640556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0;&#1054;&#1056;&#1056;&#1045;&#1050;&#1058;&#1048;&#1056;&#1054;&#1042;&#1050;&#1040;%20&#1052;&#1045;&#1056;&#1054;&#1055;&#1056;&#1048;&#1071;&#1058;&#1048;&#1049;%202021%20&#1043;&#1054;&#1044;&#1040;/&#1048;&#1055;%202021-2025%20&#1088;&#1072;&#1073;&#1086;&#1095;&#1080;&#1081;%20&#1050;&#1054;&#1056;&#1056;&#1045;&#1050;&#1058;&#1048;&#1056;&#1054;&#1042;&#1050;&#1040;%202021%20&#1087;&#1086;&#1089;&#1083;&#1077;%20&#1086;&#1073;&#1097;%20&#1086;&#1073;&#1089;&#1091;&#1078;&#1076;%20&#1089;%20&#1082;&#1086;&#1088;&#1088;%20&#1089;&#1084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риказа"/>
      <sheetName val="Было"/>
      <sheetName val="2021-2025 амортиз"/>
      <sheetName val="ТП"/>
      <sheetName val="СЕТИ"/>
      <sheetName val="1 2021 год"/>
      <sheetName val="1 2022 год"/>
      <sheetName val="1 2023 год"/>
      <sheetName val="1 2024 год"/>
      <sheetName val="1 2025 год"/>
      <sheetName val="2 2021-2025"/>
      <sheetName val="3 2021-2025"/>
      <sheetName val="4 2021-2025"/>
      <sheetName val="5 2021"/>
      <sheetName val="6 2021-2025"/>
      <sheetName val="7 2021-2025"/>
      <sheetName val="8 запол для объек диспетчеризац"/>
      <sheetName val="9 2021-2025"/>
      <sheetName val="10 2021-2025"/>
      <sheetName val="11.1"/>
      <sheetName val="11.2"/>
      <sheetName val="11.3"/>
      <sheetName val="12 2021-2025"/>
      <sheetName val="13"/>
      <sheetName val="14 "/>
      <sheetName val="15"/>
      <sheetName val="16"/>
      <sheetName val="17 индексы-дефляторы"/>
      <sheetName val="18 целевые пок из пок качества"/>
    </sheetNames>
    <sheetDataSet>
      <sheetData sheetId="0"/>
      <sheetData sheetId="1"/>
      <sheetData sheetId="2">
        <row r="9">
          <cell r="C9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D9" t="str">
            <v>L_СТР12108КЛ</v>
          </cell>
        </row>
        <row r="10">
          <cell r="C10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D10" t="str">
            <v>ЭL_СТР12108КЛ</v>
          </cell>
        </row>
        <row r="11">
          <cell r="C11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D11" t="str">
            <v>ЭL_СТР12108КЛ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50"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</row>
        <row r="51"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</row>
        <row r="52">
          <cell r="B52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2" t="str">
            <v>К_СТР09555</v>
          </cell>
        </row>
        <row r="53">
          <cell r="B53" t="str">
    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    </cell>
          <cell r="C53" t="str">
            <v>К_СТР09761</v>
          </cell>
        </row>
        <row r="54">
          <cell r="B54" t="str">
    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    </cell>
          <cell r="C54" t="str">
            <v>К_СТР09760ТП</v>
          </cell>
        </row>
        <row r="55">
          <cell r="B55" t="str">
            <v>…</v>
          </cell>
        </row>
        <row r="59"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</row>
        <row r="60"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</row>
        <row r="61">
          <cell r="B61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61" t="str">
            <v>К_ИНФ07089</v>
          </cell>
        </row>
        <row r="62">
          <cell r="B62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62" t="str">
            <v>К_ИНФ08452</v>
          </cell>
        </row>
        <row r="63">
          <cell r="B63" t="str">
    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    </cell>
          <cell r="C63" t="str">
            <v>К_СТР09760КЛ</v>
          </cell>
        </row>
        <row r="64">
          <cell r="B64" t="str">
    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    </cell>
          <cell r="C64" t="str">
            <v>К_ИНФ08004</v>
          </cell>
        </row>
        <row r="65">
          <cell r="B65" t="str">
    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    </cell>
          <cell r="C65" t="str">
            <v>К_ИНФ15358</v>
          </cell>
        </row>
        <row r="66">
          <cell r="B66" t="str">
    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    </cell>
          <cell r="C66" t="str">
            <v>К_ИНФ08348</v>
          </cell>
        </row>
        <row r="67">
          <cell r="B67" t="str">
    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    </cell>
          <cell r="C67" t="str">
            <v>К_СТР09764КЛН</v>
          </cell>
        </row>
        <row r="68">
          <cell r="B68" t="str">
            <v>…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96"/>
  <sheetViews>
    <sheetView tabSelected="1" view="pageBreakPreview" topLeftCell="A76" zoomScale="70" zoomScaleNormal="100" zoomScaleSheetLayoutView="70" workbookViewId="0">
      <selection activeCell="B51" sqref="B51"/>
    </sheetView>
  </sheetViews>
  <sheetFormatPr defaultRowHeight="15.75" x14ac:dyDescent="0.25"/>
  <cols>
    <col min="1" max="1" width="13.7109375" style="1" customWidth="1"/>
    <col min="2" max="2" width="83" style="2" customWidth="1"/>
    <col min="3" max="3" width="22.7109375" style="1" customWidth="1"/>
    <col min="4" max="4" width="27.5703125" style="1" customWidth="1"/>
    <col min="5" max="5" width="26.42578125" style="1" customWidth="1"/>
    <col min="6" max="6" width="22.7109375" style="1" customWidth="1"/>
    <col min="7" max="7" width="5.28515625" style="1" customWidth="1"/>
    <col min="8" max="8" width="5" style="1" customWidth="1"/>
    <col min="9" max="10" width="3.85546875" style="1" customWidth="1"/>
    <col min="11" max="11" width="4.7109375" style="1" customWidth="1"/>
    <col min="12" max="14" width="6.5703125" style="1" customWidth="1"/>
    <col min="15" max="15" width="4.42578125" style="1" customWidth="1"/>
    <col min="16" max="16" width="5.140625" style="1" customWidth="1"/>
    <col min="17" max="17" width="4.42578125" style="1" customWidth="1"/>
    <col min="18" max="18" width="5" style="1" customWidth="1"/>
    <col min="19" max="21" width="6.5703125" style="1" customWidth="1"/>
    <col min="22" max="22" width="7" style="1" customWidth="1"/>
    <col min="23" max="23" width="6.5703125" style="1" customWidth="1"/>
    <col min="24" max="24" width="7.42578125" style="1" customWidth="1"/>
    <col min="25" max="25" width="4" style="1" customWidth="1"/>
    <col min="26" max="26" width="6.5703125" style="1" customWidth="1"/>
    <col min="27" max="27" width="18.42578125" style="1" customWidth="1"/>
    <col min="28" max="28" width="24.28515625" style="1" customWidth="1"/>
    <col min="29" max="29" width="14.42578125" style="1" customWidth="1"/>
    <col min="30" max="30" width="25.5703125" style="1" customWidth="1"/>
    <col min="31" max="31" width="12.42578125" style="1" customWidth="1"/>
    <col min="32" max="32" width="19.85546875" style="1" customWidth="1"/>
    <col min="33" max="34" width="4.7109375" style="1" customWidth="1"/>
    <col min="35" max="35" width="4.28515625" style="1" customWidth="1"/>
    <col min="36" max="36" width="4.42578125" style="1" customWidth="1"/>
    <col min="37" max="37" width="5.140625" style="1" customWidth="1"/>
    <col min="38" max="38" width="5.7109375" style="1" customWidth="1"/>
    <col min="39" max="39" width="6.28515625" style="1" customWidth="1"/>
    <col min="40" max="40" width="6.5703125" style="1" customWidth="1"/>
    <col min="41" max="41" width="6.28515625" style="1" customWidth="1"/>
    <col min="42" max="43" width="5.7109375" style="1" customWidth="1"/>
    <col min="44" max="44" width="14.7109375" style="1" customWidth="1"/>
    <col min="45" max="54" width="5.7109375" style="1" customWidth="1"/>
    <col min="55" max="16384" width="9.140625" style="1"/>
  </cols>
  <sheetData>
    <row r="1" spans="1:44" ht="18.75" x14ac:dyDescent="0.25">
      <c r="D1" s="3"/>
      <c r="E1" s="3" t="s">
        <v>0</v>
      </c>
      <c r="F1" s="3"/>
      <c r="G1" s="4"/>
      <c r="J1" s="5"/>
      <c r="K1" s="6"/>
      <c r="L1" s="6"/>
    </row>
    <row r="2" spans="1:44" ht="50.25" customHeight="1" x14ac:dyDescent="0.25">
      <c r="E2" s="7" t="s">
        <v>1</v>
      </c>
      <c r="F2" s="7"/>
      <c r="G2" s="8"/>
      <c r="H2" s="8"/>
      <c r="I2" s="8"/>
      <c r="J2" s="8"/>
      <c r="K2" s="6"/>
      <c r="L2" s="6"/>
    </row>
    <row r="3" spans="1:44" ht="18.75" x14ac:dyDescent="0.3">
      <c r="D3" s="9"/>
      <c r="E3" s="9" t="s">
        <v>2</v>
      </c>
      <c r="F3" s="9"/>
      <c r="G3" s="10"/>
      <c r="J3" s="11"/>
      <c r="K3" s="6"/>
      <c r="L3" s="6"/>
    </row>
    <row r="4" spans="1:44" ht="18.75" x14ac:dyDescent="0.3">
      <c r="D4" s="9"/>
      <c r="E4" s="9"/>
      <c r="F4" s="9"/>
      <c r="G4" s="10"/>
      <c r="J4" s="11"/>
      <c r="K4" s="6"/>
      <c r="L4" s="6"/>
    </row>
    <row r="5" spans="1:44" x14ac:dyDescent="0.25">
      <c r="A5" s="12" t="s">
        <v>3</v>
      </c>
      <c r="B5" s="12"/>
      <c r="C5" s="12"/>
      <c r="D5" s="12"/>
      <c r="E5" s="12"/>
      <c r="F5" s="12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13" t="s">
        <v>4</v>
      </c>
      <c r="B7" s="13"/>
      <c r="C7" s="13"/>
      <c r="D7" s="13"/>
      <c r="E7" s="13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x14ac:dyDescent="0.25">
      <c r="A8" s="13" t="s">
        <v>5</v>
      </c>
      <c r="B8" s="13"/>
      <c r="C8" s="13"/>
      <c r="D8" s="13"/>
      <c r="E8" s="13"/>
      <c r="F8" s="1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x14ac:dyDescent="0.25">
      <c r="A9" s="16"/>
      <c r="B9" s="17"/>
      <c r="C9" s="16"/>
      <c r="D9" s="16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x14ac:dyDescent="0.25">
      <c r="A10" s="18" t="s">
        <v>6</v>
      </c>
      <c r="B10" s="18"/>
      <c r="C10" s="18"/>
      <c r="D10" s="18"/>
      <c r="E10" s="18"/>
      <c r="F10" s="18"/>
      <c r="G10" s="6"/>
      <c r="H10" s="6"/>
      <c r="I10" s="6"/>
      <c r="J10" s="6"/>
      <c r="K10" s="6"/>
      <c r="L10" s="6"/>
    </row>
    <row r="11" spans="1:44" x14ac:dyDescent="0.25">
      <c r="A11" s="19"/>
      <c r="B11" s="20"/>
      <c r="C11" s="19"/>
      <c r="D11" s="19"/>
      <c r="E11" s="19"/>
      <c r="F11" s="19"/>
      <c r="G11" s="6"/>
      <c r="H11" s="6"/>
      <c r="I11" s="6"/>
      <c r="J11" s="6"/>
      <c r="K11" s="6"/>
      <c r="L11" s="6"/>
    </row>
    <row r="12" spans="1:44" ht="51.75" customHeight="1" x14ac:dyDescent="0.25">
      <c r="A12" s="21" t="s">
        <v>7</v>
      </c>
      <c r="B12" s="21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x14ac:dyDescent="0.25">
      <c r="A13" s="23"/>
      <c r="B13" s="23"/>
      <c r="C13" s="23"/>
      <c r="D13" s="24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26" t="s">
        <v>8</v>
      </c>
      <c r="B14" s="27" t="s">
        <v>9</v>
      </c>
      <c r="C14" s="28" t="s">
        <v>10</v>
      </c>
      <c r="D14" s="29" t="s">
        <v>11</v>
      </c>
      <c r="E14" s="30"/>
      <c r="F14" s="31" t="s">
        <v>12</v>
      </c>
      <c r="G14" s="32"/>
      <c r="H14" s="32"/>
      <c r="I14" s="32"/>
      <c r="J14" s="32"/>
      <c r="K14" s="32"/>
      <c r="L14" s="32"/>
      <c r="M14" s="32"/>
      <c r="N14" s="32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32" customHeight="1" x14ac:dyDescent="0.25">
      <c r="A15" s="33"/>
      <c r="B15" s="27"/>
      <c r="C15" s="28"/>
      <c r="D15" s="34"/>
      <c r="E15" s="35"/>
      <c r="F15" s="3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140.25" customHeight="1" x14ac:dyDescent="0.25">
      <c r="A16" s="33"/>
      <c r="B16" s="27"/>
      <c r="C16" s="28"/>
      <c r="D16" s="36" t="s">
        <v>13</v>
      </c>
      <c r="E16" s="37"/>
      <c r="F16" s="3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38"/>
      <c r="B17" s="27"/>
      <c r="C17" s="28"/>
      <c r="D17" s="39" t="s">
        <v>14</v>
      </c>
      <c r="E17" s="39" t="s">
        <v>15</v>
      </c>
      <c r="F17" s="3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43" customFormat="1" x14ac:dyDescent="0.25">
      <c r="A18" s="40">
        <v>1</v>
      </c>
      <c r="B18" s="40">
        <v>2</v>
      </c>
      <c r="C18" s="40">
        <v>3</v>
      </c>
      <c r="D18" s="41" t="s">
        <v>16</v>
      </c>
      <c r="E18" s="41" t="s">
        <v>17</v>
      </c>
      <c r="F18" s="41" t="s">
        <v>18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</row>
    <row r="19" spans="1:36" s="6" customFormat="1" x14ac:dyDescent="0.25">
      <c r="A19" s="44" t="s">
        <v>19</v>
      </c>
      <c r="B19" s="45" t="s">
        <v>20</v>
      </c>
      <c r="C19" s="46" t="s">
        <v>21</v>
      </c>
      <c r="D19" s="47" t="s">
        <v>21</v>
      </c>
      <c r="E19" s="47" t="s">
        <v>21</v>
      </c>
      <c r="F19" s="48" t="s">
        <v>21</v>
      </c>
    </row>
    <row r="20" spans="1:36" s="6" customFormat="1" x14ac:dyDescent="0.25">
      <c r="A20" s="44" t="s">
        <v>22</v>
      </c>
      <c r="B20" s="45" t="s">
        <v>23</v>
      </c>
      <c r="C20" s="46" t="s">
        <v>21</v>
      </c>
      <c r="D20" s="47" t="s">
        <v>21</v>
      </c>
      <c r="E20" s="47" t="s">
        <v>21</v>
      </c>
      <c r="F20" s="48" t="s">
        <v>21</v>
      </c>
    </row>
    <row r="21" spans="1:36" s="6" customFormat="1" x14ac:dyDescent="0.25">
      <c r="A21" s="44" t="s">
        <v>24</v>
      </c>
      <c r="B21" s="45" t="s">
        <v>25</v>
      </c>
      <c r="C21" s="46" t="s">
        <v>21</v>
      </c>
      <c r="D21" s="47" t="s">
        <v>21</v>
      </c>
      <c r="E21" s="47" t="s">
        <v>21</v>
      </c>
      <c r="F21" s="48" t="s">
        <v>21</v>
      </c>
    </row>
    <row r="22" spans="1:36" ht="31.5" x14ac:dyDescent="0.25">
      <c r="A22" s="49" t="s">
        <v>26</v>
      </c>
      <c r="B22" s="50" t="s">
        <v>27</v>
      </c>
      <c r="C22" s="51" t="s">
        <v>21</v>
      </c>
      <c r="D22" s="47" t="s">
        <v>21</v>
      </c>
      <c r="E22" s="47" t="s">
        <v>21</v>
      </c>
      <c r="F22" s="47" t="s">
        <v>21</v>
      </c>
    </row>
    <row r="23" spans="1:36" x14ac:dyDescent="0.25">
      <c r="A23" s="49" t="s">
        <v>28</v>
      </c>
      <c r="B23" s="50" t="s">
        <v>29</v>
      </c>
      <c r="C23" s="51" t="s">
        <v>21</v>
      </c>
      <c r="D23" s="47" t="s">
        <v>21</v>
      </c>
      <c r="E23" s="47" t="s">
        <v>21</v>
      </c>
      <c r="F23" s="47" t="s">
        <v>21</v>
      </c>
    </row>
    <row r="24" spans="1:36" ht="31.5" x14ac:dyDescent="0.25">
      <c r="A24" s="49" t="s">
        <v>30</v>
      </c>
      <c r="B24" s="50" t="s">
        <v>31</v>
      </c>
      <c r="C24" s="51" t="s">
        <v>21</v>
      </c>
      <c r="D24" s="47" t="s">
        <v>21</v>
      </c>
      <c r="E24" s="47" t="s">
        <v>21</v>
      </c>
      <c r="F24" s="47" t="s">
        <v>21</v>
      </c>
    </row>
    <row r="25" spans="1:36" x14ac:dyDescent="0.25">
      <c r="A25" s="49" t="s">
        <v>32</v>
      </c>
      <c r="B25" s="50" t="s">
        <v>33</v>
      </c>
      <c r="C25" s="51" t="s">
        <v>21</v>
      </c>
      <c r="D25" s="47" t="s">
        <v>21</v>
      </c>
      <c r="E25" s="47" t="s">
        <v>21</v>
      </c>
      <c r="F25" s="47" t="s">
        <v>21</v>
      </c>
    </row>
    <row r="26" spans="1:36" s="57" customFormat="1" x14ac:dyDescent="0.25">
      <c r="A26" s="52" t="s">
        <v>34</v>
      </c>
      <c r="B26" s="53" t="s">
        <v>35</v>
      </c>
      <c r="C26" s="52" t="s">
        <v>21</v>
      </c>
      <c r="D26" s="54">
        <f>D47</f>
        <v>5.0057546229512391E-4</v>
      </c>
      <c r="E26" s="55">
        <f>E47</f>
        <v>2.5970485082028396E-5</v>
      </c>
      <c r="F26" s="56" t="s">
        <v>36</v>
      </c>
    </row>
    <row r="27" spans="1:36" x14ac:dyDescent="0.25">
      <c r="A27" s="49" t="s">
        <v>37</v>
      </c>
      <c r="B27" s="50" t="s">
        <v>38</v>
      </c>
      <c r="C27" s="51" t="s">
        <v>39</v>
      </c>
      <c r="D27" s="47" t="s">
        <v>21</v>
      </c>
      <c r="E27" s="47" t="s">
        <v>21</v>
      </c>
      <c r="F27" s="47" t="s">
        <v>21</v>
      </c>
    </row>
    <row r="28" spans="1:36" ht="31.5" x14ac:dyDescent="0.25">
      <c r="A28" s="49" t="s">
        <v>40</v>
      </c>
      <c r="B28" s="50" t="s">
        <v>41</v>
      </c>
      <c r="C28" s="51" t="s">
        <v>39</v>
      </c>
      <c r="D28" s="47" t="s">
        <v>21</v>
      </c>
      <c r="E28" s="47" t="s">
        <v>21</v>
      </c>
      <c r="F28" s="47" t="s">
        <v>21</v>
      </c>
    </row>
    <row r="29" spans="1:36" ht="31.5" x14ac:dyDescent="0.25">
      <c r="A29" s="49" t="s">
        <v>42</v>
      </c>
      <c r="B29" s="50" t="s">
        <v>43</v>
      </c>
      <c r="C29" s="51" t="s">
        <v>21</v>
      </c>
      <c r="D29" s="47" t="s">
        <v>21</v>
      </c>
      <c r="E29" s="47" t="s">
        <v>21</v>
      </c>
      <c r="F29" s="47" t="s">
        <v>21</v>
      </c>
    </row>
    <row r="30" spans="1:36" ht="31.5" x14ac:dyDescent="0.25">
      <c r="A30" s="49" t="s">
        <v>44</v>
      </c>
      <c r="B30" s="50" t="s">
        <v>45</v>
      </c>
      <c r="C30" s="51" t="s">
        <v>21</v>
      </c>
      <c r="D30" s="47" t="s">
        <v>21</v>
      </c>
      <c r="E30" s="47" t="s">
        <v>21</v>
      </c>
      <c r="F30" s="47" t="s">
        <v>21</v>
      </c>
    </row>
    <row r="31" spans="1:36" ht="31.5" x14ac:dyDescent="0.25">
      <c r="A31" s="49" t="s">
        <v>46</v>
      </c>
      <c r="B31" s="50" t="s">
        <v>47</v>
      </c>
      <c r="C31" s="51" t="s">
        <v>21</v>
      </c>
      <c r="D31" s="47" t="s">
        <v>21</v>
      </c>
      <c r="E31" s="47" t="s">
        <v>21</v>
      </c>
      <c r="F31" s="47" t="s">
        <v>21</v>
      </c>
    </row>
    <row r="32" spans="1:36" ht="31.5" x14ac:dyDescent="0.25">
      <c r="A32" s="49" t="s">
        <v>48</v>
      </c>
      <c r="B32" s="50" t="s">
        <v>49</v>
      </c>
      <c r="C32" s="51" t="s">
        <v>39</v>
      </c>
      <c r="D32" s="47" t="s">
        <v>21</v>
      </c>
      <c r="E32" s="47" t="s">
        <v>21</v>
      </c>
      <c r="F32" s="47" t="s">
        <v>21</v>
      </c>
    </row>
    <row r="33" spans="1:6" ht="47.25" x14ac:dyDescent="0.25">
      <c r="A33" s="49" t="s">
        <v>50</v>
      </c>
      <c r="B33" s="50" t="s">
        <v>51</v>
      </c>
      <c r="C33" s="51" t="s">
        <v>39</v>
      </c>
      <c r="D33" s="47" t="s">
        <v>21</v>
      </c>
      <c r="E33" s="47" t="s">
        <v>21</v>
      </c>
      <c r="F33" s="47" t="s">
        <v>21</v>
      </c>
    </row>
    <row r="34" spans="1:6" ht="31.5" x14ac:dyDescent="0.25">
      <c r="A34" s="49" t="s">
        <v>52</v>
      </c>
      <c r="B34" s="50" t="s">
        <v>53</v>
      </c>
      <c r="C34" s="51" t="s">
        <v>39</v>
      </c>
      <c r="D34" s="47" t="s">
        <v>21</v>
      </c>
      <c r="E34" s="47" t="s">
        <v>21</v>
      </c>
      <c r="F34" s="47" t="s">
        <v>21</v>
      </c>
    </row>
    <row r="35" spans="1:6" ht="31.5" x14ac:dyDescent="0.25">
      <c r="A35" s="49" t="s">
        <v>54</v>
      </c>
      <c r="B35" s="50" t="s">
        <v>55</v>
      </c>
      <c r="C35" s="51" t="s">
        <v>39</v>
      </c>
      <c r="D35" s="47" t="s">
        <v>21</v>
      </c>
      <c r="E35" s="47" t="s">
        <v>21</v>
      </c>
      <c r="F35" s="47" t="s">
        <v>21</v>
      </c>
    </row>
    <row r="36" spans="1:6" ht="31.5" x14ac:dyDescent="0.25">
      <c r="A36" s="49" t="s">
        <v>56</v>
      </c>
      <c r="B36" s="50" t="s">
        <v>57</v>
      </c>
      <c r="C36" s="51" t="s">
        <v>39</v>
      </c>
      <c r="D36" s="47" t="s">
        <v>21</v>
      </c>
      <c r="E36" s="47" t="s">
        <v>21</v>
      </c>
      <c r="F36" s="47" t="s">
        <v>21</v>
      </c>
    </row>
    <row r="37" spans="1:6" ht="63" x14ac:dyDescent="0.25">
      <c r="A37" s="49" t="s">
        <v>56</v>
      </c>
      <c r="B37" s="50" t="s">
        <v>58</v>
      </c>
      <c r="C37" s="51" t="s">
        <v>39</v>
      </c>
      <c r="D37" s="47" t="s">
        <v>21</v>
      </c>
      <c r="E37" s="47" t="s">
        <v>21</v>
      </c>
      <c r="F37" s="47" t="s">
        <v>21</v>
      </c>
    </row>
    <row r="38" spans="1:6" ht="47.25" x14ac:dyDescent="0.25">
      <c r="A38" s="49" t="s">
        <v>56</v>
      </c>
      <c r="B38" s="50" t="s">
        <v>59</v>
      </c>
      <c r="C38" s="51" t="s">
        <v>39</v>
      </c>
      <c r="D38" s="47" t="s">
        <v>21</v>
      </c>
      <c r="E38" s="47" t="s">
        <v>21</v>
      </c>
      <c r="F38" s="47" t="s">
        <v>21</v>
      </c>
    </row>
    <row r="39" spans="1:6" ht="47.25" x14ac:dyDescent="0.25">
      <c r="A39" s="49" t="s">
        <v>56</v>
      </c>
      <c r="B39" s="50" t="s">
        <v>60</v>
      </c>
      <c r="C39" s="51" t="s">
        <v>39</v>
      </c>
      <c r="D39" s="47" t="s">
        <v>21</v>
      </c>
      <c r="E39" s="47" t="s">
        <v>21</v>
      </c>
      <c r="F39" s="47" t="s">
        <v>21</v>
      </c>
    </row>
    <row r="40" spans="1:6" ht="31.5" x14ac:dyDescent="0.25">
      <c r="A40" s="49" t="s">
        <v>61</v>
      </c>
      <c r="B40" s="50" t="s">
        <v>57</v>
      </c>
      <c r="C40" s="51" t="s">
        <v>39</v>
      </c>
      <c r="D40" s="47" t="s">
        <v>21</v>
      </c>
      <c r="E40" s="47" t="s">
        <v>21</v>
      </c>
      <c r="F40" s="47" t="s">
        <v>21</v>
      </c>
    </row>
    <row r="41" spans="1:6" ht="63" x14ac:dyDescent="0.25">
      <c r="A41" s="49" t="s">
        <v>61</v>
      </c>
      <c r="B41" s="50" t="s">
        <v>58</v>
      </c>
      <c r="C41" s="51" t="s">
        <v>39</v>
      </c>
      <c r="D41" s="47" t="s">
        <v>21</v>
      </c>
      <c r="E41" s="47" t="s">
        <v>21</v>
      </c>
      <c r="F41" s="47" t="s">
        <v>21</v>
      </c>
    </row>
    <row r="42" spans="1:6" ht="47.25" x14ac:dyDescent="0.25">
      <c r="A42" s="49" t="s">
        <v>61</v>
      </c>
      <c r="B42" s="50" t="s">
        <v>59</v>
      </c>
      <c r="C42" s="51" t="s">
        <v>39</v>
      </c>
      <c r="D42" s="47" t="s">
        <v>21</v>
      </c>
      <c r="E42" s="47" t="s">
        <v>21</v>
      </c>
      <c r="F42" s="47" t="s">
        <v>21</v>
      </c>
    </row>
    <row r="43" spans="1:6" ht="47.25" x14ac:dyDescent="0.25">
      <c r="A43" s="49" t="s">
        <v>61</v>
      </c>
      <c r="B43" s="50" t="s">
        <v>62</v>
      </c>
      <c r="C43" s="51" t="s">
        <v>39</v>
      </c>
      <c r="D43" s="47" t="s">
        <v>21</v>
      </c>
      <c r="E43" s="47" t="s">
        <v>21</v>
      </c>
      <c r="F43" s="47" t="s">
        <v>21</v>
      </c>
    </row>
    <row r="44" spans="1:6" ht="47.25" x14ac:dyDescent="0.25">
      <c r="A44" s="49" t="s">
        <v>63</v>
      </c>
      <c r="B44" s="50" t="s">
        <v>64</v>
      </c>
      <c r="C44" s="51" t="s">
        <v>39</v>
      </c>
      <c r="D44" s="47" t="s">
        <v>21</v>
      </c>
      <c r="E44" s="47" t="s">
        <v>21</v>
      </c>
      <c r="F44" s="47" t="s">
        <v>21</v>
      </c>
    </row>
    <row r="45" spans="1:6" ht="47.25" x14ac:dyDescent="0.25">
      <c r="A45" s="49" t="s">
        <v>65</v>
      </c>
      <c r="B45" s="50" t="s">
        <v>66</v>
      </c>
      <c r="C45" s="51" t="s">
        <v>39</v>
      </c>
      <c r="D45" s="47" t="s">
        <v>21</v>
      </c>
      <c r="E45" s="47" t="s">
        <v>21</v>
      </c>
      <c r="F45" s="47" t="s">
        <v>21</v>
      </c>
    </row>
    <row r="46" spans="1:6" ht="47.25" x14ac:dyDescent="0.25">
      <c r="A46" s="49" t="s">
        <v>67</v>
      </c>
      <c r="B46" s="50" t="s">
        <v>68</v>
      </c>
      <c r="C46" s="51" t="s">
        <v>39</v>
      </c>
      <c r="D46" s="47" t="s">
        <v>21</v>
      </c>
      <c r="E46" s="47" t="s">
        <v>21</v>
      </c>
      <c r="F46" s="47" t="s">
        <v>21</v>
      </c>
    </row>
    <row r="47" spans="1:6" s="63" customFormat="1" ht="31.5" x14ac:dyDescent="0.25">
      <c r="A47" s="58" t="s">
        <v>69</v>
      </c>
      <c r="B47" s="59" t="s">
        <v>70</v>
      </c>
      <c r="C47" s="58" t="s">
        <v>39</v>
      </c>
      <c r="D47" s="60">
        <f>D50</f>
        <v>5.0057546229512391E-4</v>
      </c>
      <c r="E47" s="61">
        <f>E57</f>
        <v>2.5970485082028396E-5</v>
      </c>
      <c r="F47" s="62" t="s">
        <v>36</v>
      </c>
    </row>
    <row r="48" spans="1:6" s="68" customFormat="1" ht="47.25" x14ac:dyDescent="0.25">
      <c r="A48" s="64" t="s">
        <v>71</v>
      </c>
      <c r="B48" s="65" t="s">
        <v>72</v>
      </c>
      <c r="C48" s="64" t="s">
        <v>39</v>
      </c>
      <c r="D48" s="66">
        <f>D50</f>
        <v>5.0057546229512391E-4</v>
      </c>
      <c r="E48" s="66" t="str">
        <f>E50</f>
        <v>нд</v>
      </c>
      <c r="F48" s="67" t="s">
        <v>36</v>
      </c>
    </row>
    <row r="49" spans="1:6" s="73" customFormat="1" x14ac:dyDescent="0.25">
      <c r="A49" s="69" t="s">
        <v>73</v>
      </c>
      <c r="B49" s="70" t="s">
        <v>74</v>
      </c>
      <c r="C49" s="69" t="s">
        <v>39</v>
      </c>
      <c r="D49" s="71" t="s">
        <v>21</v>
      </c>
      <c r="E49" s="72" t="s">
        <v>21</v>
      </c>
      <c r="F49" s="71" t="s">
        <v>21</v>
      </c>
    </row>
    <row r="50" spans="1:6" s="6" customFormat="1" ht="31.5" x14ac:dyDescent="0.25">
      <c r="A50" s="44" t="s">
        <v>75</v>
      </c>
      <c r="B50" s="45" t="s">
        <v>76</v>
      </c>
      <c r="C50" s="44" t="s">
        <v>39</v>
      </c>
      <c r="D50" s="74">
        <f>AVERAGE(D51:D55)</f>
        <v>5.0057546229512391E-4</v>
      </c>
      <c r="E50" s="75" t="s">
        <v>21</v>
      </c>
      <c r="F50" s="76" t="s">
        <v>36</v>
      </c>
    </row>
    <row r="51" spans="1:6" s="6" customFormat="1" ht="204.75" x14ac:dyDescent="0.25">
      <c r="A51" s="44" t="s">
        <v>75</v>
      </c>
      <c r="B51" s="45" t="str">
        <f>'[1]2 2021-2025'!B50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51" s="45" t="str">
        <f>'[1]2 2021-2025'!C50</f>
        <v>К_СТР13213</v>
      </c>
      <c r="D51" s="75">
        <f>8.598/31875</f>
        <v>2.6974117647058824E-4</v>
      </c>
      <c r="E51" s="48" t="s">
        <v>21</v>
      </c>
      <c r="F51" s="76" t="s">
        <v>36</v>
      </c>
    </row>
    <row r="52" spans="1:6" s="6" customFormat="1" ht="63" x14ac:dyDescent="0.25">
      <c r="A52" s="44" t="s">
        <v>75</v>
      </c>
      <c r="B52" s="45" t="str">
        <f>'[1]2 2021-2025'!B51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52" s="45" t="str">
        <f>'[1]2 2021-2025'!C51</f>
        <v>К_СТР09756</v>
      </c>
      <c r="D52" s="74">
        <f>20.541/31875</f>
        <v>6.4442352941176473E-4</v>
      </c>
      <c r="E52" s="48" t="s">
        <v>21</v>
      </c>
      <c r="F52" s="76" t="s">
        <v>36</v>
      </c>
    </row>
    <row r="53" spans="1:6" s="6" customFormat="1" ht="393.75" x14ac:dyDescent="0.25">
      <c r="A53" s="44" t="s">
        <v>75</v>
      </c>
      <c r="B53" s="45" t="str">
        <f>'[1]2 2021-2025'!B52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53" s="45" t="str">
        <f>'[1]2 2021-2025'!C52</f>
        <v>К_СТР09555</v>
      </c>
      <c r="D53" s="74">
        <f>16.327/(31875-8.598-20.541-0.605-2.648)</f>
        <v>5.1274066496060885E-4</v>
      </c>
      <c r="E53" s="48" t="s">
        <v>21</v>
      </c>
      <c r="F53" s="76" t="s">
        <v>36</v>
      </c>
    </row>
    <row r="54" spans="1:6" s="6" customFormat="1" ht="315" x14ac:dyDescent="0.25">
      <c r="A54" s="44" t="s">
        <v>75</v>
      </c>
      <c r="B54" s="45" t="str">
        <f>'[1]2 2021-2025'!B53</f>
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</c>
      <c r="C54" s="45" t="str">
        <f>'[1]2 2021-2025'!C53</f>
        <v>К_СТР09761</v>
      </c>
      <c r="D54" s="74">
        <f>18.272/(31875-8.598-20.541-0.605-2.648-16.327-1.608-0.234-6.228-6.099-6.364-0.691-0.19-0.783)</f>
        <v>5.7451741103438164E-4</v>
      </c>
      <c r="E54" s="48" t="s">
        <v>21</v>
      </c>
      <c r="F54" s="76" t="s">
        <v>36</v>
      </c>
    </row>
    <row r="55" spans="1:6" s="6" customFormat="1" ht="292.5" customHeight="1" x14ac:dyDescent="0.25">
      <c r="A55" s="44" t="s">
        <v>75</v>
      </c>
      <c r="B55" s="45" t="str">
        <f>'[1]2 2021-2025'!B54</f>
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</c>
      <c r="C55" s="45" t="str">
        <f>'[1]2 2021-2025'!C54</f>
        <v>К_СТР09760ТП</v>
      </c>
      <c r="D55" s="74">
        <f>15.939/(31875-8.598-20.541-0.605-2.648-16.327-1.608-0.234-6.228-6.099-6.364-0.691-0.19-0.783-18.272-0.278)</f>
        <v>5.0145452959827574E-4</v>
      </c>
      <c r="E55" s="48" t="s">
        <v>21</v>
      </c>
      <c r="F55" s="76" t="s">
        <v>36</v>
      </c>
    </row>
    <row r="56" spans="1:6" s="6" customFormat="1" x14ac:dyDescent="0.25">
      <c r="A56" s="44"/>
      <c r="B56" s="45" t="str">
        <f>'[1]2 2021-2025'!B55</f>
        <v>…</v>
      </c>
      <c r="C56" s="45"/>
      <c r="D56" s="75"/>
      <c r="E56" s="76"/>
      <c r="F56" s="76"/>
    </row>
    <row r="57" spans="1:6" s="68" customFormat="1" ht="31.5" x14ac:dyDescent="0.25">
      <c r="A57" s="64" t="s">
        <v>77</v>
      </c>
      <c r="B57" s="65" t="s">
        <v>78</v>
      </c>
      <c r="C57" s="64" t="s">
        <v>39</v>
      </c>
      <c r="D57" s="67" t="s">
        <v>21</v>
      </c>
      <c r="E57" s="77">
        <f>E59</f>
        <v>2.5970485082028396E-5</v>
      </c>
      <c r="F57" s="67" t="s">
        <v>36</v>
      </c>
    </row>
    <row r="58" spans="1:6" s="73" customFormat="1" x14ac:dyDescent="0.25">
      <c r="A58" s="69" t="s">
        <v>79</v>
      </c>
      <c r="B58" s="70" t="s">
        <v>80</v>
      </c>
      <c r="C58" s="69" t="s">
        <v>39</v>
      </c>
      <c r="D58" s="71" t="s">
        <v>21</v>
      </c>
      <c r="E58" s="71" t="s">
        <v>21</v>
      </c>
      <c r="F58" s="71" t="s">
        <v>21</v>
      </c>
    </row>
    <row r="59" spans="1:6" s="73" customFormat="1" ht="31.5" x14ac:dyDescent="0.25">
      <c r="A59" s="69" t="s">
        <v>81</v>
      </c>
      <c r="B59" s="70" t="s">
        <v>82</v>
      </c>
      <c r="C59" s="69" t="s">
        <v>39</v>
      </c>
      <c r="D59" s="71" t="s">
        <v>21</v>
      </c>
      <c r="E59" s="78">
        <f>AVERAGE(E60:E68)</f>
        <v>2.5970485082028396E-5</v>
      </c>
      <c r="F59" s="71" t="s">
        <v>36</v>
      </c>
    </row>
    <row r="60" spans="1:6" s="6" customFormat="1" ht="153" customHeight="1" x14ac:dyDescent="0.25">
      <c r="A60" s="79" t="s">
        <v>81</v>
      </c>
      <c r="B60" s="80" t="str">
        <f>'[1]2 2021-2025'!B59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60" s="80" t="str">
        <f>'[1]2 2021-2025'!C59</f>
        <v>К_ИНФ05015</v>
      </c>
      <c r="D60" s="81" t="s">
        <v>21</v>
      </c>
      <c r="E60" s="82">
        <f>0.605/31875</f>
        <v>1.8980392156862743E-5</v>
      </c>
      <c r="F60" s="83" t="s">
        <v>36</v>
      </c>
    </row>
    <row r="61" spans="1:6" s="6" customFormat="1" ht="69" customHeight="1" x14ac:dyDescent="0.25">
      <c r="A61" s="79" t="s">
        <v>81</v>
      </c>
      <c r="B61" s="80" t="str">
        <f>'[1]2 2021-2025'!B60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61" s="80" t="str">
        <f>'[1]2 2021-2025'!C60</f>
        <v>К_ИНФ07979</v>
      </c>
      <c r="D61" s="81" t="s">
        <v>21</v>
      </c>
      <c r="E61" s="82">
        <f>2.648/31875</f>
        <v>8.3074509803921569E-5</v>
      </c>
      <c r="F61" s="83" t="s">
        <v>36</v>
      </c>
    </row>
    <row r="62" spans="1:6" s="6" customFormat="1" ht="85.5" customHeight="1" x14ac:dyDescent="0.25">
      <c r="A62" s="79" t="s">
        <v>81</v>
      </c>
      <c r="B62" s="80" t="str">
        <f>'[1]2 2021-2025'!B61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62" s="80" t="str">
        <f>'[1]2 2021-2025'!C61</f>
        <v>К_ИНФ07089</v>
      </c>
      <c r="D62" s="81" t="s">
        <v>21</v>
      </c>
      <c r="E62" s="84">
        <f>0.234/(31875-8.598-20.541-0.605-2.648)</f>
        <v>7.3486443070240991E-6</v>
      </c>
      <c r="F62" s="83" t="s">
        <v>36</v>
      </c>
    </row>
    <row r="63" spans="1:6" s="6" customFormat="1" ht="202.5" customHeight="1" x14ac:dyDescent="0.25">
      <c r="A63" s="79" t="s">
        <v>81</v>
      </c>
      <c r="B63" s="80" t="str">
        <f>'[1]2 2021-2025'!B62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63" s="80" t="str">
        <f>'[1]2 2021-2025'!C62</f>
        <v>К_ИНФ08452</v>
      </c>
      <c r="D63" s="81" t="s">
        <v>21</v>
      </c>
      <c r="E63" s="84">
        <f>1.608/(31875-8.598-20.541-0.605-2.648)</f>
        <v>5.0498376263652786E-5</v>
      </c>
      <c r="F63" s="83" t="s">
        <v>36</v>
      </c>
    </row>
    <row r="64" spans="1:6" s="6" customFormat="1" ht="108.75" customHeight="1" x14ac:dyDescent="0.25">
      <c r="A64" s="79" t="s">
        <v>81</v>
      </c>
      <c r="B64" s="80" t="str">
        <f>'[1]2 2021-2025'!B63</f>
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</c>
      <c r="C64" s="80" t="str">
        <f>'[1]2 2021-2025'!C63</f>
        <v>К_СТР09760КЛ</v>
      </c>
      <c r="D64" s="81" t="s">
        <v>21</v>
      </c>
      <c r="E64" s="84">
        <f>0.19/(31875-8.598-20.541-0.605-2.648-16.327-1.608-0.234)</f>
        <v>5.9702544952952672E-6</v>
      </c>
      <c r="F64" s="83" t="s">
        <v>36</v>
      </c>
    </row>
    <row r="65" spans="1:6" s="6" customFormat="1" ht="84" customHeight="1" x14ac:dyDescent="0.25">
      <c r="A65" s="79" t="s">
        <v>81</v>
      </c>
      <c r="B65" s="80" t="str">
        <f>'[1]2 2021-2025'!B64</f>
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</c>
      <c r="C65" s="80" t="str">
        <f>'[1]2 2021-2025'!C64</f>
        <v>К_ИНФ08004</v>
      </c>
      <c r="D65" s="81" t="s">
        <v>21</v>
      </c>
      <c r="E65" s="84">
        <f>0.691/(31875-8.598-20.541-0.605-2.648-16.327-1.608-0.234)</f>
        <v>2.1712872927626472E-5</v>
      </c>
      <c r="F65" s="83" t="s">
        <v>36</v>
      </c>
    </row>
    <row r="66" spans="1:6" s="6" customFormat="1" ht="156.75" customHeight="1" x14ac:dyDescent="0.25">
      <c r="A66" s="79" t="s">
        <v>81</v>
      </c>
      <c r="B66" s="80" t="str">
        <f>'[1]2 2021-2025'!B65</f>
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</c>
      <c r="C66" s="80" t="str">
        <f>'[1]2 2021-2025'!C65</f>
        <v>К_ИНФ15358</v>
      </c>
      <c r="D66" s="81" t="s">
        <v>21</v>
      </c>
      <c r="E66" s="84">
        <f>0.783/(31875-8.598-20.541-0.605-2.648-16.327-1.608-0.234)</f>
        <v>2.4603732999032604E-5</v>
      </c>
      <c r="F66" s="83" t="s">
        <v>36</v>
      </c>
    </row>
    <row r="67" spans="1:6" s="6" customFormat="1" ht="107.25" customHeight="1" x14ac:dyDescent="0.25">
      <c r="A67" s="79" t="s">
        <v>81</v>
      </c>
      <c r="B67" s="80" t="str">
        <f>'[1]2 2021-2025'!B66</f>
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</c>
      <c r="C67" s="80" t="str">
        <f>'[1]2 2021-2025'!C66</f>
        <v>К_ИНФ08348</v>
      </c>
      <c r="D67" s="81" t="s">
        <v>21</v>
      </c>
      <c r="E67" s="84">
        <f>0.278/(31875-8.598-20.541-0.605-2.648-16.327-1.608-0.234-6.228-6.099-6.364-0.691-0.19-0.783)</f>
        <v>8.7410157764644327E-6</v>
      </c>
      <c r="F67" s="83" t="s">
        <v>36</v>
      </c>
    </row>
    <row r="68" spans="1:6" s="6" customFormat="1" ht="230.25" customHeight="1" x14ac:dyDescent="0.25">
      <c r="A68" s="79" t="s">
        <v>81</v>
      </c>
      <c r="B68" s="80" t="str">
        <f>'[1]2 2021-2025'!B67</f>
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</c>
      <c r="C68" s="80" t="str">
        <f>'[1]2 2021-2025'!C67</f>
        <v>К_СТР09764КЛН</v>
      </c>
      <c r="D68" s="81" t="s">
        <v>21</v>
      </c>
      <c r="E68" s="84">
        <f>0.407/(31875-8.598-20.541-0.605-2.648-16.327-1.608-0.234-6.228-6.099-6.364-0.691-0.19-0.783-18.272-0.278)</f>
        <v>1.2804567008375571E-5</v>
      </c>
      <c r="F68" s="83" t="s">
        <v>36</v>
      </c>
    </row>
    <row r="69" spans="1:6" s="6" customFormat="1" x14ac:dyDescent="0.25">
      <c r="A69" s="79"/>
      <c r="B69" s="80" t="str">
        <f>'[1]2 2021-2025'!B68</f>
        <v>…</v>
      </c>
      <c r="C69" s="80"/>
      <c r="D69" s="83"/>
      <c r="E69" s="85"/>
      <c r="F69" s="83"/>
    </row>
    <row r="70" spans="1:6" ht="31.5" x14ac:dyDescent="0.25">
      <c r="A70" s="49" t="s">
        <v>83</v>
      </c>
      <c r="B70" s="50" t="s">
        <v>84</v>
      </c>
      <c r="C70" s="51" t="s">
        <v>39</v>
      </c>
      <c r="D70" s="47" t="s">
        <v>21</v>
      </c>
      <c r="E70" s="47" t="s">
        <v>21</v>
      </c>
      <c r="F70" s="47" t="s">
        <v>21</v>
      </c>
    </row>
    <row r="71" spans="1:6" x14ac:dyDescent="0.25">
      <c r="A71" s="49" t="s">
        <v>85</v>
      </c>
      <c r="B71" s="50" t="s">
        <v>86</v>
      </c>
      <c r="C71" s="51" t="s">
        <v>39</v>
      </c>
      <c r="D71" s="47" t="s">
        <v>21</v>
      </c>
      <c r="E71" s="47" t="s">
        <v>21</v>
      </c>
      <c r="F71" s="47" t="s">
        <v>21</v>
      </c>
    </row>
    <row r="72" spans="1:6" x14ac:dyDescent="0.25">
      <c r="A72" s="49" t="s">
        <v>87</v>
      </c>
      <c r="B72" s="50" t="s">
        <v>88</v>
      </c>
      <c r="C72" s="51" t="s">
        <v>39</v>
      </c>
      <c r="D72" s="47" t="s">
        <v>21</v>
      </c>
      <c r="E72" s="47" t="s">
        <v>21</v>
      </c>
      <c r="F72" s="47" t="s">
        <v>21</v>
      </c>
    </row>
    <row r="73" spans="1:6" x14ac:dyDescent="0.25">
      <c r="A73" s="49" t="s">
        <v>89</v>
      </c>
      <c r="B73" s="50" t="s">
        <v>90</v>
      </c>
      <c r="C73" s="51" t="s">
        <v>39</v>
      </c>
      <c r="D73" s="47" t="s">
        <v>21</v>
      </c>
      <c r="E73" s="47" t="s">
        <v>21</v>
      </c>
      <c r="F73" s="47" t="s">
        <v>21</v>
      </c>
    </row>
    <row r="74" spans="1:6" ht="31.5" x14ac:dyDescent="0.25">
      <c r="A74" s="49" t="s">
        <v>91</v>
      </c>
      <c r="B74" s="50" t="s">
        <v>92</v>
      </c>
      <c r="C74" s="51" t="s">
        <v>39</v>
      </c>
      <c r="D74" s="47" t="s">
        <v>21</v>
      </c>
      <c r="E74" s="47" t="s">
        <v>21</v>
      </c>
      <c r="F74" s="47" t="s">
        <v>21</v>
      </c>
    </row>
    <row r="75" spans="1:6" ht="31.5" x14ac:dyDescent="0.25">
      <c r="A75" s="49" t="s">
        <v>93</v>
      </c>
      <c r="B75" s="50" t="s">
        <v>94</v>
      </c>
      <c r="C75" s="51" t="s">
        <v>39</v>
      </c>
      <c r="D75" s="47" t="s">
        <v>21</v>
      </c>
      <c r="E75" s="47" t="s">
        <v>21</v>
      </c>
      <c r="F75" s="47" t="s">
        <v>21</v>
      </c>
    </row>
    <row r="76" spans="1:6" ht="31.5" x14ac:dyDescent="0.25">
      <c r="A76" s="49" t="s">
        <v>95</v>
      </c>
      <c r="B76" s="50" t="s">
        <v>96</v>
      </c>
      <c r="C76" s="51" t="s">
        <v>39</v>
      </c>
      <c r="D76" s="47" t="s">
        <v>21</v>
      </c>
      <c r="E76" s="47" t="s">
        <v>21</v>
      </c>
      <c r="F76" s="47" t="s">
        <v>21</v>
      </c>
    </row>
    <row r="77" spans="1:6" ht="31.5" x14ac:dyDescent="0.25">
      <c r="A77" s="49" t="s">
        <v>97</v>
      </c>
      <c r="B77" s="50" t="s">
        <v>98</v>
      </c>
      <c r="C77" s="51" t="s">
        <v>39</v>
      </c>
      <c r="D77" s="47" t="s">
        <v>21</v>
      </c>
      <c r="E77" s="47" t="s">
        <v>21</v>
      </c>
      <c r="F77" s="47" t="s">
        <v>21</v>
      </c>
    </row>
    <row r="78" spans="1:6" ht="31.5" x14ac:dyDescent="0.25">
      <c r="A78" s="49" t="s">
        <v>99</v>
      </c>
      <c r="B78" s="50" t="s">
        <v>100</v>
      </c>
      <c r="C78" s="51" t="s">
        <v>39</v>
      </c>
      <c r="D78" s="47" t="s">
        <v>21</v>
      </c>
      <c r="E78" s="47" t="s">
        <v>21</v>
      </c>
      <c r="F78" s="47" t="s">
        <v>21</v>
      </c>
    </row>
    <row r="79" spans="1:6" ht="31.5" x14ac:dyDescent="0.25">
      <c r="A79" s="49" t="s">
        <v>101</v>
      </c>
      <c r="B79" s="50" t="s">
        <v>102</v>
      </c>
      <c r="C79" s="51" t="s">
        <v>39</v>
      </c>
      <c r="D79" s="47" t="s">
        <v>21</v>
      </c>
      <c r="E79" s="47" t="s">
        <v>21</v>
      </c>
      <c r="F79" s="47" t="s">
        <v>21</v>
      </c>
    </row>
    <row r="80" spans="1:6" x14ac:dyDescent="0.25">
      <c r="A80" s="49" t="s">
        <v>103</v>
      </c>
      <c r="B80" s="50" t="s">
        <v>104</v>
      </c>
      <c r="C80" s="51" t="s">
        <v>39</v>
      </c>
      <c r="D80" s="47" t="s">
        <v>21</v>
      </c>
      <c r="E80" s="47" t="s">
        <v>21</v>
      </c>
      <c r="F80" s="47" t="s">
        <v>21</v>
      </c>
    </row>
    <row r="81" spans="1:6" ht="31.5" x14ac:dyDescent="0.25">
      <c r="A81" s="49" t="s">
        <v>105</v>
      </c>
      <c r="B81" s="50" t="s">
        <v>106</v>
      </c>
      <c r="C81" s="51" t="s">
        <v>39</v>
      </c>
      <c r="D81" s="47" t="s">
        <v>21</v>
      </c>
      <c r="E81" s="47" t="s">
        <v>21</v>
      </c>
      <c r="F81" s="47" t="s">
        <v>21</v>
      </c>
    </row>
    <row r="82" spans="1:6" ht="31.5" x14ac:dyDescent="0.25">
      <c r="A82" s="49" t="s">
        <v>107</v>
      </c>
      <c r="B82" s="50" t="s">
        <v>108</v>
      </c>
      <c r="C82" s="51" t="s">
        <v>39</v>
      </c>
      <c r="D82" s="47" t="s">
        <v>21</v>
      </c>
      <c r="E82" s="47" t="s">
        <v>21</v>
      </c>
      <c r="F82" s="47" t="s">
        <v>21</v>
      </c>
    </row>
    <row r="83" spans="1:6" ht="31.5" x14ac:dyDescent="0.25">
      <c r="A83" s="49" t="s">
        <v>109</v>
      </c>
      <c r="B83" s="50" t="s">
        <v>110</v>
      </c>
      <c r="C83" s="51" t="s">
        <v>39</v>
      </c>
      <c r="D83" s="47" t="s">
        <v>21</v>
      </c>
      <c r="E83" s="47" t="s">
        <v>21</v>
      </c>
      <c r="F83" s="47" t="s">
        <v>21</v>
      </c>
    </row>
    <row r="84" spans="1:6" ht="31.5" x14ac:dyDescent="0.25">
      <c r="A84" s="49" t="s">
        <v>111</v>
      </c>
      <c r="B84" s="50" t="s">
        <v>112</v>
      </c>
      <c r="C84" s="51" t="s">
        <v>39</v>
      </c>
      <c r="D84" s="47" t="s">
        <v>21</v>
      </c>
      <c r="E84" s="47" t="s">
        <v>21</v>
      </c>
      <c r="F84" s="47" t="s">
        <v>21</v>
      </c>
    </row>
    <row r="85" spans="1:6" ht="31.5" x14ac:dyDescent="0.25">
      <c r="A85" s="49" t="s">
        <v>113</v>
      </c>
      <c r="B85" s="50" t="s">
        <v>114</v>
      </c>
      <c r="C85" s="51" t="s">
        <v>39</v>
      </c>
      <c r="D85" s="47" t="s">
        <v>21</v>
      </c>
      <c r="E85" s="47" t="s">
        <v>21</v>
      </c>
      <c r="F85" s="47" t="s">
        <v>21</v>
      </c>
    </row>
    <row r="86" spans="1:6" s="68" customFormat="1" ht="62.25" customHeight="1" x14ac:dyDescent="0.25">
      <c r="A86" s="64" t="s">
        <v>113</v>
      </c>
      <c r="B86" s="65" t="str">
        <f>'[1]2021-2025 амортиз'!C9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86" s="65" t="str">
        <f>'[1]2021-2025 амортиз'!D9</f>
        <v>L_СТР12108КЛ</v>
      </c>
      <c r="D86" s="86" t="s">
        <v>21</v>
      </c>
      <c r="E86" s="86" t="s">
        <v>21</v>
      </c>
      <c r="F86" s="86" t="s">
        <v>21</v>
      </c>
    </row>
    <row r="87" spans="1:6" ht="74.25" customHeight="1" x14ac:dyDescent="0.25">
      <c r="A87" s="49" t="s">
        <v>113</v>
      </c>
      <c r="B87" s="50" t="str">
        <f>'[1]2021-2025 амортиз'!C10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87" s="50" t="str">
        <f>'[1]2021-2025 амортиз'!D10</f>
        <v>ЭL_СТР12108КЛ</v>
      </c>
      <c r="D87" s="47" t="s">
        <v>21</v>
      </c>
      <c r="E87" s="47" t="s">
        <v>21</v>
      </c>
      <c r="F87" s="47" t="s">
        <v>21</v>
      </c>
    </row>
    <row r="88" spans="1:6" ht="86.25" customHeight="1" x14ac:dyDescent="0.25">
      <c r="A88" s="49" t="s">
        <v>113</v>
      </c>
      <c r="B88" s="50" t="str">
        <f>'[1]2021-2025 амортиз'!C11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88" s="50" t="str">
        <f>'[1]2021-2025 амортиз'!D11</f>
        <v>ЭL_СТР12108КЛ</v>
      </c>
      <c r="D88" s="47" t="s">
        <v>21</v>
      </c>
      <c r="E88" s="47" t="s">
        <v>21</v>
      </c>
      <c r="F88" s="47" t="s">
        <v>21</v>
      </c>
    </row>
    <row r="89" spans="1:6" ht="31.5" x14ac:dyDescent="0.25">
      <c r="A89" s="49" t="s">
        <v>115</v>
      </c>
      <c r="B89" s="50" t="s">
        <v>116</v>
      </c>
      <c r="C89" s="51" t="s">
        <v>39</v>
      </c>
      <c r="D89" s="47" t="s">
        <v>21</v>
      </c>
      <c r="E89" s="47" t="s">
        <v>21</v>
      </c>
      <c r="F89" s="47" t="s">
        <v>21</v>
      </c>
    </row>
    <row r="90" spans="1:6" x14ac:dyDescent="0.25">
      <c r="A90" s="49" t="s">
        <v>117</v>
      </c>
      <c r="B90" s="50" t="s">
        <v>118</v>
      </c>
      <c r="C90" s="51" t="s">
        <v>39</v>
      </c>
      <c r="D90" s="47" t="s">
        <v>21</v>
      </c>
      <c r="E90" s="47" t="s">
        <v>21</v>
      </c>
      <c r="F90" s="47" t="s">
        <v>21</v>
      </c>
    </row>
    <row r="96" spans="1:6" ht="32.25" customHeight="1" x14ac:dyDescent="0.25">
      <c r="A96" s="87"/>
      <c r="B96" s="87"/>
      <c r="C96" s="87"/>
      <c r="D96" s="88"/>
      <c r="E96" s="88"/>
    </row>
  </sheetData>
  <mergeCells count="13">
    <mergeCell ref="A13:C13"/>
    <mergeCell ref="A14:A17"/>
    <mergeCell ref="B14:B17"/>
    <mergeCell ref="C14:C17"/>
    <mergeCell ref="D14:E15"/>
    <mergeCell ref="F14:F17"/>
    <mergeCell ref="D16:E16"/>
    <mergeCell ref="E2:F2"/>
    <mergeCell ref="A5:F5"/>
    <mergeCell ref="A7:F7"/>
    <mergeCell ref="A8:F8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2021-2025</vt:lpstr>
      <vt:lpstr>'9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2021-03-30T03:41:58Z</dcterms:created>
  <dcterms:modified xsi:type="dcterms:W3CDTF">2021-03-30T03:43:23Z</dcterms:modified>
</cp:coreProperties>
</file>