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sina\Desktop\На подпись ЭЦП\Август 2021\03.08\КрасКом\"/>
    </mc:Choice>
  </mc:AlternateContent>
  <bookViews>
    <workbookView xWindow="0" yWindow="0" windowWidth="28800" windowHeight="11535" tabRatio="631" activeTab="11"/>
  </bookViews>
  <sheets>
    <sheet name="1" sheetId="12" r:id="rId1"/>
    <sheet name="2" sheetId="115" r:id="rId2"/>
    <sheet name="3.1" sheetId="151" r:id="rId3"/>
    <sheet name="3.2" sheetId="163" r:id="rId4"/>
    <sheet name="3.3" sheetId="164" r:id="rId5"/>
    <sheet name="3.4" sheetId="165" r:id="rId6"/>
    <sheet name="3.5" sheetId="166" r:id="rId7"/>
    <sheet name="4" sheetId="125" r:id="rId8"/>
    <sheet name="5" sheetId="126" r:id="rId9"/>
    <sheet name="6" sheetId="119" r:id="rId10"/>
    <sheet name="7" sheetId="120" r:id="rId11"/>
    <sheet name="8" sheetId="152" r:id="rId12"/>
  </sheets>
  <definedNames>
    <definedName name="_xlnm._FilterDatabase" localSheetId="0" hidden="1">'1'!$A$14:$AN$85</definedName>
    <definedName name="_xlnm._FilterDatabase" localSheetId="1" hidden="1">'2'!$A$23:$AW$85</definedName>
    <definedName name="_xlnm._FilterDatabase" localSheetId="2" hidden="1">'3.1'!$A$12:$S$22</definedName>
    <definedName name="_xlnm._FilterDatabase" localSheetId="7" hidden="1">'4'!$A$16:$DA$87</definedName>
    <definedName name="_xlnm._FilterDatabase" localSheetId="8" hidden="1">'5'!#REF!</definedName>
    <definedName name="_xlnm._FilterDatabase" localSheetId="9" hidden="1">'6'!$A$16:$AK$16</definedName>
    <definedName name="_xlnm._FilterDatabase" localSheetId="10" hidden="1">'7'!#REF!</definedName>
    <definedName name="_xlnm.Print_Titles" localSheetId="0">'1'!$14:$14</definedName>
    <definedName name="_xlnm.Print_Titles" localSheetId="1">'2'!$14:$14</definedName>
    <definedName name="_xlnm.Print_Titles" localSheetId="2">'3.1'!$15:$15</definedName>
    <definedName name="_xlnm.Print_Titles" localSheetId="3">'3.2'!$15:$15</definedName>
    <definedName name="_xlnm.Print_Titles" localSheetId="4">'3.3'!$15:$15</definedName>
    <definedName name="_xlnm.Print_Titles" localSheetId="5">'3.4'!$15:$15</definedName>
    <definedName name="_xlnm.Print_Titles" localSheetId="6">'3.5'!$15:$15</definedName>
    <definedName name="_xlnm.Print_Titles" localSheetId="7">'4'!$16:$16</definedName>
    <definedName name="_xlnm.Print_Titles" localSheetId="8">'5'!$15:$15</definedName>
    <definedName name="_xlnm.Print_Titles" localSheetId="9">'6'!$16:$16</definedName>
    <definedName name="_xlnm.Print_Titles" localSheetId="10">'7'!$15:$15</definedName>
    <definedName name="_xlnm.Print_Area" localSheetId="0">'1'!$A$1:$AN$87</definedName>
    <definedName name="_xlnm.Print_Area" localSheetId="1">'2'!$A$1:$S$87</definedName>
    <definedName name="_xlnm.Print_Area" localSheetId="2">'3.1'!$A$1:$S$78</definedName>
    <definedName name="_xlnm.Print_Area" localSheetId="3">'3.2'!$A$1:$S$77</definedName>
    <definedName name="_xlnm.Print_Area" localSheetId="4">'3.3'!$A$1:$S$74</definedName>
    <definedName name="_xlnm.Print_Area" localSheetId="5">'3.4'!$A$1:$S$73</definedName>
    <definedName name="_xlnm.Print_Area" localSheetId="6">'3.5'!$A$1:$S$73</definedName>
    <definedName name="_xlnm.Print_Area" localSheetId="7">'4'!$A$1:$BL$89</definedName>
    <definedName name="_xlnm.Print_Area" localSheetId="8">'5'!$A$1:$BA$89</definedName>
    <definedName name="_xlnm.Print_Area" localSheetId="9">'6'!$A$1:$AQ$89</definedName>
    <definedName name="_xlnm.Print_Area" localSheetId="10">'7'!$A$1:$BQ$93</definedName>
    <definedName name="_xlnm.Print_Area" localSheetId="11">'8'!$A$1:$H$86</definedName>
  </definedNames>
  <calcPr calcId="162913"/>
</workbook>
</file>

<file path=xl/calcChain.xml><?xml version="1.0" encoding="utf-8"?>
<calcChain xmlns="http://schemas.openxmlformats.org/spreadsheetml/2006/main">
  <c r="E18" i="166" l="1"/>
  <c r="F18" i="166"/>
  <c r="G18" i="166"/>
  <c r="H18" i="166"/>
  <c r="I18" i="166"/>
  <c r="J18" i="166"/>
  <c r="K18" i="166"/>
  <c r="L18" i="166"/>
  <c r="M18" i="166"/>
  <c r="N18" i="166"/>
  <c r="O18" i="166"/>
  <c r="P18" i="166"/>
  <c r="Q18" i="166"/>
  <c r="R18" i="166"/>
  <c r="S18" i="166"/>
  <c r="D18" i="166"/>
  <c r="E20" i="165"/>
  <c r="F20" i="165"/>
  <c r="G20" i="165"/>
  <c r="H20" i="165"/>
  <c r="I20" i="165"/>
  <c r="J20" i="165"/>
  <c r="K20" i="165"/>
  <c r="L20" i="165"/>
  <c r="M20" i="165"/>
  <c r="N20" i="165"/>
  <c r="O20" i="165"/>
  <c r="P20" i="165"/>
  <c r="Q20" i="165"/>
  <c r="R20" i="165"/>
  <c r="S20" i="165"/>
  <c r="D20" i="165"/>
  <c r="E18" i="165"/>
  <c r="F18" i="165"/>
  <c r="G18" i="165"/>
  <c r="H18" i="165"/>
  <c r="I18" i="165"/>
  <c r="J18" i="165"/>
  <c r="K18" i="165"/>
  <c r="L18" i="165"/>
  <c r="M18" i="165"/>
  <c r="N18" i="165"/>
  <c r="O18" i="165"/>
  <c r="P18" i="165"/>
  <c r="Q18" i="165"/>
  <c r="R18" i="165"/>
  <c r="S18" i="165"/>
  <c r="D18" i="165"/>
  <c r="E20" i="164"/>
  <c r="F20" i="164"/>
  <c r="G20" i="164"/>
  <c r="H20" i="164"/>
  <c r="I20" i="164"/>
  <c r="J20" i="164"/>
  <c r="K20" i="164"/>
  <c r="L20" i="164"/>
  <c r="M20" i="164"/>
  <c r="N20" i="164"/>
  <c r="O20" i="164"/>
  <c r="P20" i="164"/>
  <c r="Q20" i="164"/>
  <c r="R20" i="164"/>
  <c r="S20" i="164"/>
  <c r="D20" i="164"/>
  <c r="E18" i="164"/>
  <c r="F18" i="164"/>
  <c r="G18" i="164"/>
  <c r="H18" i="164"/>
  <c r="I18" i="164"/>
  <c r="J18" i="164"/>
  <c r="K18" i="164"/>
  <c r="L18" i="164"/>
  <c r="M18" i="164"/>
  <c r="N18" i="164"/>
  <c r="O18" i="164"/>
  <c r="P18" i="164"/>
  <c r="Q18" i="164"/>
  <c r="R18" i="164"/>
  <c r="S18" i="164"/>
  <c r="D18" i="164"/>
  <c r="E20" i="163"/>
  <c r="F20" i="163"/>
  <c r="G20" i="163"/>
  <c r="H20" i="163"/>
  <c r="I20" i="163"/>
  <c r="J20" i="163"/>
  <c r="K20" i="163"/>
  <c r="L20" i="163"/>
  <c r="M20" i="163"/>
  <c r="N20" i="163"/>
  <c r="O20" i="163"/>
  <c r="P20" i="163"/>
  <c r="Q20" i="163"/>
  <c r="R20" i="163"/>
  <c r="S20" i="163"/>
  <c r="D20" i="163"/>
  <c r="E18" i="163"/>
  <c r="F18" i="163"/>
  <c r="G18" i="163"/>
  <c r="H18" i="163"/>
  <c r="I18" i="163"/>
  <c r="J18" i="163"/>
  <c r="K18" i="163"/>
  <c r="L18" i="163"/>
  <c r="M18" i="163"/>
  <c r="N18" i="163"/>
  <c r="O18" i="163"/>
  <c r="P18" i="163"/>
  <c r="Q18" i="163"/>
  <c r="R18" i="163"/>
  <c r="S18" i="163"/>
  <c r="D18" i="163"/>
  <c r="E18" i="151"/>
  <c r="F18" i="151"/>
  <c r="G18" i="151"/>
  <c r="H18" i="151"/>
  <c r="I18" i="151"/>
  <c r="J18" i="151"/>
  <c r="K18" i="151"/>
  <c r="L18" i="151"/>
  <c r="M18" i="151"/>
  <c r="N18" i="151"/>
  <c r="O18" i="151"/>
  <c r="P18" i="151"/>
  <c r="Q18" i="151"/>
  <c r="R18" i="151"/>
  <c r="S18" i="151"/>
  <c r="D18" i="151"/>
  <c r="I46" i="166" l="1"/>
  <c r="C69" i="152" l="1"/>
  <c r="AT66" i="125"/>
  <c r="AJ65" i="125"/>
  <c r="Z64" i="125"/>
  <c r="Z63" i="125"/>
  <c r="Z62" i="125"/>
  <c r="P61" i="125"/>
  <c r="P60" i="125"/>
  <c r="C31" i="152" l="1"/>
  <c r="E31" i="152"/>
  <c r="F31" i="152"/>
  <c r="G31" i="152"/>
  <c r="H31" i="152"/>
  <c r="D31" i="152"/>
  <c r="C30" i="152"/>
  <c r="E20" i="120" l="1"/>
  <c r="F20" i="120"/>
  <c r="G20" i="120"/>
  <c r="H20" i="120"/>
  <c r="I20" i="120"/>
  <c r="J20" i="120"/>
  <c r="K20" i="120"/>
  <c r="L20" i="120"/>
  <c r="M20" i="120"/>
  <c r="N20" i="120"/>
  <c r="O20" i="120"/>
  <c r="P20" i="120"/>
  <c r="Q20" i="120"/>
  <c r="R20" i="120"/>
  <c r="S20" i="120"/>
  <c r="T20" i="120"/>
  <c r="U20" i="120"/>
  <c r="V20" i="120"/>
  <c r="W20" i="120"/>
  <c r="X20" i="120"/>
  <c r="Y20" i="120"/>
  <c r="Z20" i="120"/>
  <c r="AA20" i="120"/>
  <c r="AB20" i="120"/>
  <c r="AC20" i="120"/>
  <c r="AD20" i="120"/>
  <c r="AE20" i="120"/>
  <c r="AF20" i="120"/>
  <c r="AG20" i="120"/>
  <c r="AH20" i="120"/>
  <c r="AI20" i="120"/>
  <c r="AJ20" i="120"/>
  <c r="AK20" i="120"/>
  <c r="AL20" i="120"/>
  <c r="AM20" i="120"/>
  <c r="AN20" i="120"/>
  <c r="AO20" i="120"/>
  <c r="AP20" i="120"/>
  <c r="AQ20" i="120"/>
  <c r="AR20" i="120"/>
  <c r="AS20" i="120"/>
  <c r="AT20" i="120"/>
  <c r="AU20" i="120"/>
  <c r="AV20" i="120"/>
  <c r="AW20" i="120"/>
  <c r="AX20" i="120"/>
  <c r="AY20" i="120"/>
  <c r="AZ20" i="120"/>
  <c r="BA20" i="120"/>
  <c r="BB20" i="120"/>
  <c r="BC20" i="120"/>
  <c r="BD20" i="120"/>
  <c r="BE20" i="120"/>
  <c r="BF20" i="120"/>
  <c r="BG20" i="120"/>
  <c r="BH20" i="120"/>
  <c r="BI20" i="120"/>
  <c r="BJ20" i="120"/>
  <c r="BK20" i="120"/>
  <c r="BL20" i="120"/>
  <c r="BM20" i="120"/>
  <c r="BN20" i="120"/>
  <c r="BO20" i="120"/>
  <c r="BP20" i="120"/>
  <c r="BQ20" i="120"/>
  <c r="BR20" i="120"/>
  <c r="BS20" i="120"/>
  <c r="BT20" i="120"/>
  <c r="BU20" i="120"/>
  <c r="D20" i="120"/>
  <c r="E81" i="120"/>
  <c r="F81" i="120"/>
  <c r="G81" i="120"/>
  <c r="G24" i="120" s="1"/>
  <c r="H81" i="120"/>
  <c r="H24" i="120" s="1"/>
  <c r="I81" i="120"/>
  <c r="J81" i="120"/>
  <c r="K81" i="120"/>
  <c r="K24" i="120" s="1"/>
  <c r="L81" i="120"/>
  <c r="L24" i="120" s="1"/>
  <c r="M81" i="120"/>
  <c r="N81" i="120"/>
  <c r="O81" i="120"/>
  <c r="O24" i="120" s="1"/>
  <c r="P81" i="120"/>
  <c r="P24" i="120" s="1"/>
  <c r="Q81" i="120"/>
  <c r="R81" i="120"/>
  <c r="S81" i="120"/>
  <c r="S24" i="120" s="1"/>
  <c r="T81" i="120"/>
  <c r="T24" i="120" s="1"/>
  <c r="U81" i="120"/>
  <c r="V81" i="120"/>
  <c r="W81" i="120"/>
  <c r="W24" i="120" s="1"/>
  <c r="X81" i="120"/>
  <c r="X24" i="120" s="1"/>
  <c r="Y81" i="120"/>
  <c r="Z81" i="120"/>
  <c r="AA81" i="120"/>
  <c r="AA24" i="120" s="1"/>
  <c r="AC81" i="120"/>
  <c r="AD81" i="120"/>
  <c r="AE81" i="120"/>
  <c r="AE24" i="120" s="1"/>
  <c r="AF81" i="120"/>
  <c r="AF24" i="120" s="1"/>
  <c r="AG81" i="120"/>
  <c r="AH81" i="120"/>
  <c r="AI81" i="120"/>
  <c r="AI24" i="120" s="1"/>
  <c r="AJ81" i="120"/>
  <c r="AJ24" i="120" s="1"/>
  <c r="AK81" i="120"/>
  <c r="AL81" i="120"/>
  <c r="AM81" i="120"/>
  <c r="AM24" i="120" s="1"/>
  <c r="AN81" i="120"/>
  <c r="AN24" i="120" s="1"/>
  <c r="AO81" i="120"/>
  <c r="AP81" i="120"/>
  <c r="AQ81" i="120"/>
  <c r="AQ24" i="120" s="1"/>
  <c r="AR81" i="120"/>
  <c r="AR24" i="120" s="1"/>
  <c r="AS81" i="120"/>
  <c r="AT81" i="120"/>
  <c r="AU81" i="120"/>
  <c r="AU24" i="120" s="1"/>
  <c r="AV81" i="120"/>
  <c r="AV24" i="120" s="1"/>
  <c r="AW81" i="120"/>
  <c r="AX81" i="120"/>
  <c r="AY81" i="120"/>
  <c r="AY24" i="120" s="1"/>
  <c r="AZ81" i="120"/>
  <c r="AZ24" i="120" s="1"/>
  <c r="BA81" i="120"/>
  <c r="BB81" i="120"/>
  <c r="BC81" i="120"/>
  <c r="BC24" i="120" s="1"/>
  <c r="BD81" i="120"/>
  <c r="BD24" i="120" s="1"/>
  <c r="BE81" i="120"/>
  <c r="BF81" i="120"/>
  <c r="BG81" i="120"/>
  <c r="BG24" i="120" s="1"/>
  <c r="BH81" i="120"/>
  <c r="BH24" i="120" s="1"/>
  <c r="BI81" i="120"/>
  <c r="BJ81" i="120"/>
  <c r="BK81" i="120"/>
  <c r="BK24" i="120" s="1"/>
  <c r="BL81" i="120"/>
  <c r="BL24" i="120" s="1"/>
  <c r="BM81" i="120"/>
  <c r="BN81" i="120"/>
  <c r="BO81" i="120"/>
  <c r="BO24" i="120" s="1"/>
  <c r="BQ81" i="120"/>
  <c r="BR81" i="120"/>
  <c r="BS81" i="120"/>
  <c r="BS24" i="120" s="1"/>
  <c r="BT81" i="120"/>
  <c r="BT24" i="120" s="1"/>
  <c r="BU81" i="120"/>
  <c r="D81" i="120"/>
  <c r="E24" i="120"/>
  <c r="F24" i="120"/>
  <c r="I24" i="120"/>
  <c r="J24" i="120"/>
  <c r="M24" i="120"/>
  <c r="N24" i="120"/>
  <c r="Q24" i="120"/>
  <c r="R24" i="120"/>
  <c r="U24" i="120"/>
  <c r="V24" i="120"/>
  <c r="Y24" i="120"/>
  <c r="Z24" i="120"/>
  <c r="AC24" i="120"/>
  <c r="AD24" i="120"/>
  <c r="AG24" i="120"/>
  <c r="AH24" i="120"/>
  <c r="AK24" i="120"/>
  <c r="AL24" i="120"/>
  <c r="AO24" i="120"/>
  <c r="AP24" i="120"/>
  <c r="AS24" i="120"/>
  <c r="AT24" i="120"/>
  <c r="AW24" i="120"/>
  <c r="AX24" i="120"/>
  <c r="BA24" i="120"/>
  <c r="BB24" i="120"/>
  <c r="BE24" i="120"/>
  <c r="BF24" i="120"/>
  <c r="BI24" i="120"/>
  <c r="BJ24" i="120"/>
  <c r="BM24" i="120"/>
  <c r="BN24" i="120"/>
  <c r="BQ24" i="120"/>
  <c r="BR24" i="120"/>
  <c r="BU24" i="120"/>
  <c r="D24" i="120"/>
  <c r="BL83" i="120"/>
  <c r="BM83" i="120"/>
  <c r="BN83" i="120"/>
  <c r="BO83" i="120"/>
  <c r="BP83" i="120"/>
  <c r="BQ83" i="120"/>
  <c r="BR83" i="120"/>
  <c r="BS83" i="120"/>
  <c r="BT83" i="120"/>
  <c r="BU83" i="120"/>
  <c r="BL84" i="120"/>
  <c r="BM84" i="120"/>
  <c r="BN84" i="120"/>
  <c r="BO84" i="120"/>
  <c r="BP84" i="120"/>
  <c r="BQ84" i="120"/>
  <c r="BR84" i="120"/>
  <c r="BS84" i="120"/>
  <c r="BT84" i="120"/>
  <c r="BU84" i="120"/>
  <c r="BU82" i="120"/>
  <c r="BT82" i="120"/>
  <c r="BS82" i="120"/>
  <c r="BR82" i="120"/>
  <c r="BQ82" i="120"/>
  <c r="BO82" i="120"/>
  <c r="BN82" i="120"/>
  <c r="BM82" i="120"/>
  <c r="BL82" i="120"/>
  <c r="BL58" i="120"/>
  <c r="BM58" i="120"/>
  <c r="BN58" i="120"/>
  <c r="BO58" i="120"/>
  <c r="BP58" i="120"/>
  <c r="BQ58" i="120"/>
  <c r="BR58" i="120"/>
  <c r="BS58" i="120"/>
  <c r="BT58" i="120"/>
  <c r="BU58" i="120"/>
  <c r="BL59" i="120"/>
  <c r="BM59" i="120"/>
  <c r="BN59" i="120"/>
  <c r="BO59" i="120"/>
  <c r="BP59" i="120"/>
  <c r="BQ59" i="120"/>
  <c r="BR59" i="120"/>
  <c r="BS59" i="120"/>
  <c r="BT59" i="120"/>
  <c r="BU59" i="120"/>
  <c r="BL60" i="120"/>
  <c r="BM60" i="120"/>
  <c r="BN60" i="120"/>
  <c r="BO60" i="120"/>
  <c r="BP60" i="120"/>
  <c r="BQ60" i="120"/>
  <c r="BR60" i="120"/>
  <c r="BS60" i="120"/>
  <c r="BT60" i="120"/>
  <c r="BU60" i="120"/>
  <c r="BL61" i="120"/>
  <c r="BM61" i="120"/>
  <c r="BN61" i="120"/>
  <c r="BO61" i="120"/>
  <c r="BP61" i="120"/>
  <c r="BQ61" i="120"/>
  <c r="BR61" i="120"/>
  <c r="BS61" i="120"/>
  <c r="BT61" i="120"/>
  <c r="BU61" i="120"/>
  <c r="BL62" i="120"/>
  <c r="BM62" i="120"/>
  <c r="BN62" i="120"/>
  <c r="BO62" i="120"/>
  <c r="BP62" i="120"/>
  <c r="BQ62" i="120"/>
  <c r="BR62" i="120"/>
  <c r="BS62" i="120"/>
  <c r="BT62" i="120"/>
  <c r="BU62" i="120"/>
  <c r="BL63" i="120"/>
  <c r="BM63" i="120"/>
  <c r="BN63" i="120"/>
  <c r="BO63" i="120"/>
  <c r="BP63" i="120"/>
  <c r="BQ63" i="120"/>
  <c r="BR63" i="120"/>
  <c r="BS63" i="120"/>
  <c r="BT63" i="120"/>
  <c r="BU63" i="120"/>
  <c r="BL64" i="120"/>
  <c r="BM64" i="120"/>
  <c r="BN64" i="120"/>
  <c r="BO64" i="120"/>
  <c r="BP64" i="120"/>
  <c r="BQ64" i="120"/>
  <c r="BR64" i="120"/>
  <c r="BS64" i="120"/>
  <c r="BT64" i="120"/>
  <c r="BU64" i="120"/>
  <c r="BL65" i="120"/>
  <c r="BM65" i="120"/>
  <c r="BN65" i="120"/>
  <c r="BO65" i="120"/>
  <c r="BP65" i="120"/>
  <c r="BQ65" i="120"/>
  <c r="BR65" i="120"/>
  <c r="BS65" i="120"/>
  <c r="BT65" i="120"/>
  <c r="BU65" i="120"/>
  <c r="BU57" i="120"/>
  <c r="BT57" i="120"/>
  <c r="BS57" i="120"/>
  <c r="BR57" i="120"/>
  <c r="BQ57" i="120"/>
  <c r="BP57" i="120"/>
  <c r="BO57" i="120"/>
  <c r="BN57" i="120"/>
  <c r="BM57" i="120"/>
  <c r="BL57" i="120"/>
  <c r="BL52" i="120"/>
  <c r="BM52" i="120"/>
  <c r="BN52" i="120"/>
  <c r="BO52" i="120"/>
  <c r="BP52" i="120"/>
  <c r="BQ52" i="120"/>
  <c r="BR52" i="120"/>
  <c r="BS52" i="120"/>
  <c r="BT52" i="120"/>
  <c r="BU52" i="120"/>
  <c r="BL53" i="120"/>
  <c r="BM53" i="120"/>
  <c r="BN53" i="120"/>
  <c r="BO53" i="120"/>
  <c r="BP53" i="120"/>
  <c r="BQ53" i="120"/>
  <c r="BR53" i="120"/>
  <c r="BS53" i="120"/>
  <c r="BT53" i="120"/>
  <c r="BU53" i="120"/>
  <c r="BM51" i="120"/>
  <c r="BN51" i="120"/>
  <c r="BO51" i="120"/>
  <c r="BP51" i="120"/>
  <c r="BQ51" i="120"/>
  <c r="BR51" i="120"/>
  <c r="BS51" i="120"/>
  <c r="BT51" i="120"/>
  <c r="BU51" i="120"/>
  <c r="BL51" i="120"/>
  <c r="E82" i="120"/>
  <c r="F82" i="120"/>
  <c r="G82" i="120"/>
  <c r="H82" i="120"/>
  <c r="I82" i="120"/>
  <c r="J82" i="120"/>
  <c r="K82" i="120"/>
  <c r="L82" i="120"/>
  <c r="M82" i="120"/>
  <c r="N82" i="120"/>
  <c r="O82" i="120"/>
  <c r="P82" i="120"/>
  <c r="Q82" i="120"/>
  <c r="R82" i="120"/>
  <c r="S82" i="120"/>
  <c r="T82" i="120"/>
  <c r="U82" i="120"/>
  <c r="V82" i="120"/>
  <c r="W82" i="120"/>
  <c r="X82" i="120"/>
  <c r="Y82" i="120"/>
  <c r="Z82" i="120"/>
  <c r="AA82" i="120"/>
  <c r="AB82" i="120"/>
  <c r="AB81" i="120" s="1"/>
  <c r="AB24" i="120" s="1"/>
  <c r="AC82" i="120"/>
  <c r="AD82" i="120"/>
  <c r="AE82" i="120"/>
  <c r="AF82" i="120"/>
  <c r="AG82" i="120"/>
  <c r="AH82" i="120"/>
  <c r="AI82" i="120"/>
  <c r="AJ82" i="120"/>
  <c r="AK82" i="120"/>
  <c r="AL82" i="120"/>
  <c r="AM82" i="120"/>
  <c r="AN82" i="120"/>
  <c r="AO82" i="120"/>
  <c r="AP82" i="120"/>
  <c r="AQ82" i="120"/>
  <c r="AR82" i="120"/>
  <c r="AS82" i="120"/>
  <c r="AT82" i="120"/>
  <c r="AU82" i="120"/>
  <c r="AV82" i="120"/>
  <c r="AW82" i="120"/>
  <c r="AX82" i="120"/>
  <c r="AY82" i="120"/>
  <c r="AZ82" i="120"/>
  <c r="BA82" i="120"/>
  <c r="BB82" i="120"/>
  <c r="BC82" i="120"/>
  <c r="BD82" i="120"/>
  <c r="BE82" i="120"/>
  <c r="BF82" i="120"/>
  <c r="BG82" i="120"/>
  <c r="BH82" i="120"/>
  <c r="BI82" i="120"/>
  <c r="BJ82" i="120"/>
  <c r="BK82" i="120"/>
  <c r="D82" i="120"/>
  <c r="BP82" i="120" l="1"/>
  <c r="BP81" i="120" s="1"/>
  <c r="BP24" i="120" s="1"/>
  <c r="F25" i="119"/>
  <c r="G25" i="119"/>
  <c r="H25" i="119"/>
  <c r="I25" i="119"/>
  <c r="J25" i="119"/>
  <c r="K25" i="119"/>
  <c r="M25" i="119"/>
  <c r="N25" i="119"/>
  <c r="O25" i="119"/>
  <c r="P25" i="119"/>
  <c r="Q25" i="119"/>
  <c r="R25" i="119"/>
  <c r="S25" i="119"/>
  <c r="T25" i="119"/>
  <c r="U25" i="119"/>
  <c r="V25" i="119"/>
  <c r="W25" i="119"/>
  <c r="X25" i="119"/>
  <c r="Y25" i="119"/>
  <c r="Z25" i="119"/>
  <c r="AA25" i="119"/>
  <c r="AC25" i="119"/>
  <c r="AD25" i="119"/>
  <c r="AE25" i="119"/>
  <c r="AF25" i="119"/>
  <c r="AG25" i="119"/>
  <c r="AH25" i="119"/>
  <c r="AI25" i="119"/>
  <c r="AJ25" i="119"/>
  <c r="AK25" i="119"/>
  <c r="AL25" i="119"/>
  <c r="AM25" i="119"/>
  <c r="AN25" i="119"/>
  <c r="AO25" i="119"/>
  <c r="AP25" i="119"/>
  <c r="AQ25" i="119"/>
  <c r="E25" i="119"/>
  <c r="E21" i="119"/>
  <c r="F21" i="119"/>
  <c r="G21" i="119"/>
  <c r="H21" i="119"/>
  <c r="I21" i="119"/>
  <c r="J21" i="119"/>
  <c r="K21" i="119"/>
  <c r="L21" i="119"/>
  <c r="M21" i="119"/>
  <c r="N21" i="119"/>
  <c r="O21" i="119"/>
  <c r="P21" i="119"/>
  <c r="Q21" i="119"/>
  <c r="R21" i="119"/>
  <c r="S21" i="119"/>
  <c r="T21" i="119"/>
  <c r="U21" i="119"/>
  <c r="V21" i="119"/>
  <c r="W21" i="119"/>
  <c r="X21" i="119"/>
  <c r="Y21" i="119"/>
  <c r="Z21" i="119"/>
  <c r="AA21" i="119"/>
  <c r="AB21" i="119"/>
  <c r="AC21" i="119"/>
  <c r="AD21" i="119"/>
  <c r="AE21" i="119"/>
  <c r="AF21" i="119"/>
  <c r="AG21" i="119"/>
  <c r="AH21" i="119"/>
  <c r="AI21" i="119"/>
  <c r="AJ21" i="119"/>
  <c r="AK21" i="119"/>
  <c r="AL21" i="119"/>
  <c r="AM21" i="119"/>
  <c r="AN21" i="119"/>
  <c r="AO21" i="119"/>
  <c r="AP21" i="119"/>
  <c r="AQ21" i="119"/>
  <c r="D21" i="119"/>
  <c r="F83" i="119" l="1"/>
  <c r="F82" i="119" s="1"/>
  <c r="G83" i="119"/>
  <c r="H83" i="119"/>
  <c r="H82" i="119" s="1"/>
  <c r="I83" i="119"/>
  <c r="I82" i="119" s="1"/>
  <c r="J83" i="119"/>
  <c r="J82" i="119" s="1"/>
  <c r="K83" i="119"/>
  <c r="L82" i="119"/>
  <c r="M83" i="119"/>
  <c r="M82" i="119" s="1"/>
  <c r="N83" i="119"/>
  <c r="N82" i="119" s="1"/>
  <c r="O83" i="119"/>
  <c r="P83" i="119"/>
  <c r="P82" i="119" s="1"/>
  <c r="Q83" i="119"/>
  <c r="Q82" i="119" s="1"/>
  <c r="R83" i="119"/>
  <c r="R82" i="119" s="1"/>
  <c r="S83" i="119"/>
  <c r="T82" i="119"/>
  <c r="U83" i="119"/>
  <c r="U82" i="119" s="1"/>
  <c r="V83" i="119"/>
  <c r="V82" i="119" s="1"/>
  <c r="W83" i="119"/>
  <c r="X83" i="119"/>
  <c r="X82" i="119" s="1"/>
  <c r="Y83" i="119"/>
  <c r="Y82" i="119" s="1"/>
  <c r="Z83" i="119"/>
  <c r="Z82" i="119" s="1"/>
  <c r="AA83" i="119"/>
  <c r="AB82" i="119"/>
  <c r="AC83" i="119"/>
  <c r="AC82" i="119" s="1"/>
  <c r="AD83" i="119"/>
  <c r="AD82" i="119" s="1"/>
  <c r="AE83" i="119"/>
  <c r="AF83" i="119"/>
  <c r="AF82" i="119" s="1"/>
  <c r="AG83" i="119"/>
  <c r="AG82" i="119" s="1"/>
  <c r="AH83" i="119"/>
  <c r="AH82" i="119" s="1"/>
  <c r="AI83" i="119"/>
  <c r="AJ82" i="119"/>
  <c r="AK83" i="119"/>
  <c r="AK82" i="119" s="1"/>
  <c r="AL83" i="119"/>
  <c r="AL82" i="119" s="1"/>
  <c r="AM83" i="119"/>
  <c r="AN83" i="119"/>
  <c r="AN82" i="119" s="1"/>
  <c r="AO83" i="119"/>
  <c r="AO82" i="119" s="1"/>
  <c r="AP83" i="119"/>
  <c r="AP82" i="119" s="1"/>
  <c r="AQ83" i="119"/>
  <c r="E83" i="119"/>
  <c r="G82" i="119"/>
  <c r="K82" i="119"/>
  <c r="O82" i="119"/>
  <c r="S82" i="119"/>
  <c r="W82" i="119"/>
  <c r="AA82" i="119"/>
  <c r="AE82" i="119"/>
  <c r="AI82" i="119"/>
  <c r="AM82" i="119"/>
  <c r="AQ82" i="119"/>
  <c r="E82" i="119"/>
  <c r="AH47" i="12"/>
  <c r="J81" i="12" l="1"/>
  <c r="L81" i="12"/>
  <c r="M81" i="12"/>
  <c r="N81" i="12"/>
  <c r="O81" i="12"/>
  <c r="Q81" i="12"/>
  <c r="R81" i="12"/>
  <c r="T81" i="12"/>
  <c r="V81" i="12"/>
  <c r="W81" i="12"/>
  <c r="X81" i="12"/>
  <c r="Y81" i="12"/>
  <c r="AA81" i="12"/>
  <c r="AB81" i="12"/>
  <c r="AC81" i="12"/>
  <c r="AD81" i="12"/>
  <c r="AF81" i="12"/>
  <c r="AG81" i="12"/>
  <c r="AH81" i="12"/>
  <c r="AI81" i="12"/>
  <c r="I81" i="12"/>
  <c r="S83" i="12"/>
  <c r="S81" i="12" s="1"/>
  <c r="E24" i="126"/>
  <c r="F24" i="126"/>
  <c r="G24" i="126"/>
  <c r="H24" i="126"/>
  <c r="I24" i="126"/>
  <c r="J24" i="126"/>
  <c r="K24" i="126"/>
  <c r="L24" i="126"/>
  <c r="M24" i="126"/>
  <c r="N24" i="126"/>
  <c r="O24" i="126"/>
  <c r="P24" i="126"/>
  <c r="Q24" i="126"/>
  <c r="R24" i="126"/>
  <c r="S24" i="126"/>
  <c r="T24" i="126"/>
  <c r="U24" i="126"/>
  <c r="V24" i="126"/>
  <c r="W24" i="126"/>
  <c r="X24" i="126"/>
  <c r="Y24" i="126"/>
  <c r="Z24" i="126"/>
  <c r="AA24" i="126"/>
  <c r="AB24" i="126"/>
  <c r="AC24" i="126"/>
  <c r="AD24" i="126"/>
  <c r="AE24" i="126"/>
  <c r="AF24" i="126"/>
  <c r="AG24" i="126"/>
  <c r="AH24" i="126"/>
  <c r="AI24" i="126"/>
  <c r="AJ24" i="126"/>
  <c r="AK24" i="126"/>
  <c r="AL24" i="126"/>
  <c r="AM24" i="126"/>
  <c r="AN24" i="126"/>
  <c r="AO24" i="126"/>
  <c r="AP24" i="126"/>
  <c r="AQ24" i="126"/>
  <c r="AR24" i="126"/>
  <c r="AS24" i="126"/>
  <c r="AT24" i="126"/>
  <c r="AU24" i="126"/>
  <c r="AV24" i="126"/>
  <c r="AW24" i="126"/>
  <c r="AX24" i="126"/>
  <c r="AY24" i="126"/>
  <c r="AZ24" i="126"/>
  <c r="BA24" i="126"/>
  <c r="D24" i="126"/>
  <c r="BA84" i="126"/>
  <c r="AZ84" i="126"/>
  <c r="AZ82" i="126" s="1"/>
  <c r="AZ81" i="126" s="1"/>
  <c r="AZ20" i="126" s="1"/>
  <c r="AY84" i="126"/>
  <c r="AX84" i="126"/>
  <c r="AW84" i="126"/>
  <c r="AV84" i="126"/>
  <c r="AU84" i="126"/>
  <c r="AT84" i="126"/>
  <c r="AS84" i="126"/>
  <c r="AR84" i="126"/>
  <c r="BA83" i="126"/>
  <c r="BA82" i="126" s="1"/>
  <c r="BA81" i="126" s="1"/>
  <c r="BA20" i="126" s="1"/>
  <c r="AZ83" i="126"/>
  <c r="AY83" i="126"/>
  <c r="AX83" i="126"/>
  <c r="AW83" i="126"/>
  <c r="AV83" i="126"/>
  <c r="AU83" i="126"/>
  <c r="AT83" i="126"/>
  <c r="AS83" i="126"/>
  <c r="AS82" i="126" s="1"/>
  <c r="AS81" i="126" s="1"/>
  <c r="AS20" i="126" s="1"/>
  <c r="AR83" i="126"/>
  <c r="AR82" i="126" s="1"/>
  <c r="AR81" i="126" s="1"/>
  <c r="AR20" i="126" s="1"/>
  <c r="AW82" i="126"/>
  <c r="AW81" i="126" s="1"/>
  <c r="AW20" i="126" s="1"/>
  <c r="AP82" i="126"/>
  <c r="AP81" i="126" s="1"/>
  <c r="AP20" i="126" s="1"/>
  <c r="H81" i="126"/>
  <c r="H20" i="126" s="1"/>
  <c r="L81" i="126"/>
  <c r="L20" i="126" s="1"/>
  <c r="X81" i="126"/>
  <c r="X20" i="126" s="1"/>
  <c r="AB81" i="126"/>
  <c r="AB20" i="126" s="1"/>
  <c r="AN81" i="126"/>
  <c r="AN20" i="126" s="1"/>
  <c r="E82" i="126"/>
  <c r="E81" i="126" s="1"/>
  <c r="E20" i="126" s="1"/>
  <c r="F82" i="126"/>
  <c r="F81" i="126" s="1"/>
  <c r="F20" i="126" s="1"/>
  <c r="G82" i="126"/>
  <c r="G81" i="126" s="1"/>
  <c r="G20" i="126" s="1"/>
  <c r="H82" i="126"/>
  <c r="I82" i="126"/>
  <c r="I81" i="126" s="1"/>
  <c r="I20" i="126" s="1"/>
  <c r="J82" i="126"/>
  <c r="J81" i="126" s="1"/>
  <c r="J20" i="126" s="1"/>
  <c r="K82" i="126"/>
  <c r="K81" i="126" s="1"/>
  <c r="K20" i="126" s="1"/>
  <c r="L82" i="126"/>
  <c r="M82" i="126"/>
  <c r="M81" i="126" s="1"/>
  <c r="M20" i="126" s="1"/>
  <c r="N82" i="126"/>
  <c r="N81" i="126" s="1"/>
  <c r="N20" i="126" s="1"/>
  <c r="O82" i="126"/>
  <c r="O81" i="126" s="1"/>
  <c r="O20" i="126" s="1"/>
  <c r="P82" i="126"/>
  <c r="P81" i="126" s="1"/>
  <c r="P20" i="126" s="1"/>
  <c r="Q82" i="126"/>
  <c r="Q81" i="126" s="1"/>
  <c r="Q20" i="126" s="1"/>
  <c r="R82" i="126"/>
  <c r="R81" i="126" s="1"/>
  <c r="R20" i="126" s="1"/>
  <c r="S82" i="126"/>
  <c r="S81" i="126" s="1"/>
  <c r="S20" i="126" s="1"/>
  <c r="T82" i="126"/>
  <c r="T81" i="126" s="1"/>
  <c r="T20" i="126" s="1"/>
  <c r="U82" i="126"/>
  <c r="U81" i="126" s="1"/>
  <c r="U20" i="126" s="1"/>
  <c r="V82" i="126"/>
  <c r="V81" i="126" s="1"/>
  <c r="V20" i="126" s="1"/>
  <c r="W82" i="126"/>
  <c r="W81" i="126" s="1"/>
  <c r="W20" i="126" s="1"/>
  <c r="X82" i="126"/>
  <c r="Y82" i="126"/>
  <c r="Y81" i="126" s="1"/>
  <c r="Y20" i="126" s="1"/>
  <c r="Z82" i="126"/>
  <c r="Z81" i="126" s="1"/>
  <c r="Z20" i="126" s="1"/>
  <c r="AA82" i="126"/>
  <c r="AA81" i="126" s="1"/>
  <c r="AA20" i="126" s="1"/>
  <c r="AB82" i="126"/>
  <c r="AC82" i="126"/>
  <c r="AC81" i="126" s="1"/>
  <c r="AC20" i="126" s="1"/>
  <c r="AD82" i="126"/>
  <c r="AD81" i="126" s="1"/>
  <c r="AD20" i="126" s="1"/>
  <c r="AE82" i="126"/>
  <c r="AE81" i="126" s="1"/>
  <c r="AE20" i="126" s="1"/>
  <c r="AF82" i="126"/>
  <c r="AF81" i="126" s="1"/>
  <c r="AF20" i="126" s="1"/>
  <c r="AG82" i="126"/>
  <c r="AG81" i="126" s="1"/>
  <c r="AG20" i="126" s="1"/>
  <c r="AH82" i="126"/>
  <c r="AH81" i="126" s="1"/>
  <c r="AH20" i="126" s="1"/>
  <c r="AI82" i="126"/>
  <c r="AI81" i="126" s="1"/>
  <c r="AI20" i="126" s="1"/>
  <c r="AJ82" i="126"/>
  <c r="AJ81" i="126" s="1"/>
  <c r="AJ20" i="126" s="1"/>
  <c r="AK82" i="126"/>
  <c r="AK81" i="126" s="1"/>
  <c r="AK20" i="126" s="1"/>
  <c r="AL82" i="126"/>
  <c r="AL81" i="126" s="1"/>
  <c r="AL20" i="126" s="1"/>
  <c r="AM82" i="126"/>
  <c r="AM81" i="126" s="1"/>
  <c r="AM20" i="126" s="1"/>
  <c r="AN82" i="126"/>
  <c r="AO82" i="126"/>
  <c r="AO81" i="126" s="1"/>
  <c r="AO20" i="126" s="1"/>
  <c r="AQ82" i="126"/>
  <c r="AQ81" i="126" s="1"/>
  <c r="AQ20" i="126" s="1"/>
  <c r="AV82" i="126"/>
  <c r="AV81" i="126" s="1"/>
  <c r="AV20" i="126" s="1"/>
  <c r="D82" i="126"/>
  <c r="D81" i="126" s="1"/>
  <c r="D20" i="126" s="1"/>
  <c r="AT82" i="126" l="1"/>
  <c r="AT81" i="126" s="1"/>
  <c r="AT20" i="126" s="1"/>
  <c r="AX82" i="126"/>
  <c r="AX81" i="126" s="1"/>
  <c r="AX20" i="126" s="1"/>
  <c r="AU82" i="126"/>
  <c r="AU81" i="126" s="1"/>
  <c r="AU20" i="126" s="1"/>
  <c r="AY82" i="126"/>
  <c r="AY81" i="126" s="1"/>
  <c r="AY20" i="126" s="1"/>
  <c r="P85" i="125" l="1"/>
  <c r="F84" i="125"/>
  <c r="F59" i="125"/>
  <c r="F58" i="125"/>
  <c r="F51" i="125"/>
  <c r="F50" i="125"/>
  <c r="BC85" i="125"/>
  <c r="BC84" i="125"/>
  <c r="BL85" i="125"/>
  <c r="BK85" i="125"/>
  <c r="BJ85" i="125"/>
  <c r="BI85" i="125"/>
  <c r="BH85" i="125"/>
  <c r="BG85" i="125"/>
  <c r="BF85" i="125"/>
  <c r="BE85" i="125"/>
  <c r="BD85" i="125"/>
  <c r="BL84" i="125"/>
  <c r="BL83" i="125" s="1"/>
  <c r="BL82" i="125" s="1"/>
  <c r="BK84" i="125"/>
  <c r="BJ84" i="125"/>
  <c r="BJ83" i="125" s="1"/>
  <c r="BJ82" i="125" s="1"/>
  <c r="BI84" i="125"/>
  <c r="BH84" i="125"/>
  <c r="BH83" i="125" s="1"/>
  <c r="BH82" i="125" s="1"/>
  <c r="BG84" i="125"/>
  <c r="BF84" i="125"/>
  <c r="BF83" i="125" s="1"/>
  <c r="BF82" i="125" s="1"/>
  <c r="BE84" i="125"/>
  <c r="BD84" i="125"/>
  <c r="BD83" i="125" s="1"/>
  <c r="BD82" i="125" s="1"/>
  <c r="L82" i="125"/>
  <c r="E83" i="125"/>
  <c r="E82" i="125" s="1"/>
  <c r="F83" i="125"/>
  <c r="F82" i="125" s="1"/>
  <c r="G83" i="125"/>
  <c r="G82" i="125" s="1"/>
  <c r="H83" i="125"/>
  <c r="H82" i="125" s="1"/>
  <c r="I83" i="125"/>
  <c r="I82" i="125" s="1"/>
  <c r="J83" i="125"/>
  <c r="J82" i="125" s="1"/>
  <c r="K83" i="125"/>
  <c r="K82" i="125" s="1"/>
  <c r="L83" i="125"/>
  <c r="M83" i="125"/>
  <c r="M82" i="125" s="1"/>
  <c r="N83" i="125"/>
  <c r="N82" i="125" s="1"/>
  <c r="O83" i="125"/>
  <c r="O82" i="125" s="1"/>
  <c r="P83" i="125"/>
  <c r="P82" i="125" s="1"/>
  <c r="P21" i="125" s="1"/>
  <c r="Q83" i="125"/>
  <c r="Q82" i="125" s="1"/>
  <c r="R83" i="125"/>
  <c r="R82" i="125" s="1"/>
  <c r="S83" i="125"/>
  <c r="S82" i="125" s="1"/>
  <c r="T83" i="125"/>
  <c r="T82" i="125" s="1"/>
  <c r="U83" i="125"/>
  <c r="U82" i="125" s="1"/>
  <c r="V83" i="125"/>
  <c r="V82" i="125" s="1"/>
  <c r="W83" i="125"/>
  <c r="W82" i="125" s="1"/>
  <c r="X83" i="125"/>
  <c r="X82" i="125" s="1"/>
  <c r="Y83" i="125"/>
  <c r="Y82" i="125" s="1"/>
  <c r="Z83" i="125"/>
  <c r="Z82" i="125" s="1"/>
  <c r="AA83" i="125"/>
  <c r="AA82" i="125" s="1"/>
  <c r="AB83" i="125"/>
  <c r="AB82" i="125" s="1"/>
  <c r="AC83" i="125"/>
  <c r="AC82" i="125" s="1"/>
  <c r="AD83" i="125"/>
  <c r="AD82" i="125" s="1"/>
  <c r="AE83" i="125"/>
  <c r="AE82" i="125" s="1"/>
  <c r="AF83" i="125"/>
  <c r="AF82" i="125" s="1"/>
  <c r="AG83" i="125"/>
  <c r="AG82" i="125" s="1"/>
  <c r="AH83" i="125"/>
  <c r="AH82" i="125" s="1"/>
  <c r="AI83" i="125"/>
  <c r="AI82" i="125" s="1"/>
  <c r="AJ83" i="125"/>
  <c r="AJ82" i="125" s="1"/>
  <c r="AK83" i="125"/>
  <c r="AK82" i="125" s="1"/>
  <c r="AL83" i="125"/>
  <c r="AL82" i="125" s="1"/>
  <c r="AM83" i="125"/>
  <c r="AM82" i="125" s="1"/>
  <c r="AN83" i="125"/>
  <c r="AN82" i="125" s="1"/>
  <c r="AO83" i="125"/>
  <c r="AO82" i="125" s="1"/>
  <c r="AP83" i="125"/>
  <c r="AP82" i="125" s="1"/>
  <c r="AQ83" i="125"/>
  <c r="AQ82" i="125" s="1"/>
  <c r="AR83" i="125"/>
  <c r="AR82" i="125" s="1"/>
  <c r="AS83" i="125"/>
  <c r="AS82" i="125" s="1"/>
  <c r="AT83" i="125"/>
  <c r="AT82" i="125" s="1"/>
  <c r="AU83" i="125"/>
  <c r="AU82" i="125" s="1"/>
  <c r="AV83" i="125"/>
  <c r="AV82" i="125" s="1"/>
  <c r="AW83" i="125"/>
  <c r="AW82" i="125" s="1"/>
  <c r="AX83" i="125"/>
  <c r="AX82" i="125" s="1"/>
  <c r="AY83" i="125"/>
  <c r="AY82" i="125" s="1"/>
  <c r="AZ83" i="125"/>
  <c r="AZ82" i="125" s="1"/>
  <c r="BA83" i="125"/>
  <c r="BA82" i="125" s="1"/>
  <c r="BB83" i="125"/>
  <c r="BB82" i="125" s="1"/>
  <c r="BC83" i="125"/>
  <c r="BC82" i="125" s="1"/>
  <c r="D83" i="125"/>
  <c r="D82" i="125" s="1"/>
  <c r="K25" i="125" l="1"/>
  <c r="K21" i="125"/>
  <c r="F25" i="125"/>
  <c r="F21" i="125"/>
  <c r="F17" i="125" s="1"/>
  <c r="L25" i="125"/>
  <c r="L21" i="125"/>
  <c r="M25" i="125"/>
  <c r="M21" i="125"/>
  <c r="I25" i="125"/>
  <c r="I21" i="125"/>
  <c r="E25" i="125"/>
  <c r="E21" i="125"/>
  <c r="J25" i="125"/>
  <c r="J21" i="125"/>
  <c r="D25" i="125"/>
  <c r="D21" i="125"/>
  <c r="H25" i="125"/>
  <c r="H21" i="125"/>
  <c r="N25" i="125"/>
  <c r="N21" i="125"/>
  <c r="S25" i="125"/>
  <c r="S21" i="125"/>
  <c r="O25" i="125"/>
  <c r="O21" i="125"/>
  <c r="G25" i="125"/>
  <c r="G21" i="125"/>
  <c r="Q25" i="125"/>
  <c r="Q21" i="125"/>
  <c r="R25" i="125"/>
  <c r="R21" i="125"/>
  <c r="AX25" i="125"/>
  <c r="AX21" i="125"/>
  <c r="BA25" i="125"/>
  <c r="BA21" i="125"/>
  <c r="AK25" i="125"/>
  <c r="AK21" i="125"/>
  <c r="W25" i="125"/>
  <c r="W21" i="125"/>
  <c r="AW25" i="125"/>
  <c r="AW21" i="125"/>
  <c r="AO25" i="125"/>
  <c r="AO21" i="125"/>
  <c r="U25" i="125"/>
  <c r="U21" i="125"/>
  <c r="AR25" i="125"/>
  <c r="AR21" i="125"/>
  <c r="AF25" i="125"/>
  <c r="AF21" i="125"/>
  <c r="T25" i="125"/>
  <c r="T21" i="125"/>
  <c r="BF25" i="125"/>
  <c r="BF21" i="125"/>
  <c r="BC25" i="125"/>
  <c r="BC21" i="125"/>
  <c r="AY25" i="125"/>
  <c r="AY21" i="125"/>
  <c r="AU25" i="125"/>
  <c r="AU21" i="125"/>
  <c r="AQ25" i="125"/>
  <c r="AQ21" i="125"/>
  <c r="AM25" i="125"/>
  <c r="AM21" i="125"/>
  <c r="AI25" i="125"/>
  <c r="AI21" i="125"/>
  <c r="AE25" i="125"/>
  <c r="AE21" i="125"/>
  <c r="AA25" i="125"/>
  <c r="AA21" i="125"/>
  <c r="AZ25" i="125"/>
  <c r="AZ21" i="125"/>
  <c r="AN25" i="125"/>
  <c r="AN21" i="125"/>
  <c r="AB25" i="125"/>
  <c r="AB21" i="125"/>
  <c r="AT21" i="125"/>
  <c r="AP25" i="125"/>
  <c r="AP21" i="125"/>
  <c r="AH25" i="125"/>
  <c r="AH21" i="125"/>
  <c r="AD25" i="125"/>
  <c r="AD21" i="125"/>
  <c r="Z21" i="125"/>
  <c r="BD21" i="125"/>
  <c r="BH25" i="125"/>
  <c r="BH21" i="125"/>
  <c r="BL25" i="125"/>
  <c r="BL21" i="125"/>
  <c r="AV25" i="125"/>
  <c r="AV21" i="125"/>
  <c r="AJ21" i="125"/>
  <c r="X25" i="125"/>
  <c r="X21" i="125"/>
  <c r="BB25" i="125"/>
  <c r="BB21" i="125"/>
  <c r="V25" i="125"/>
  <c r="V21" i="125"/>
  <c r="BJ25" i="125"/>
  <c r="BJ21" i="125"/>
  <c r="AL25" i="125"/>
  <c r="AL21" i="125"/>
  <c r="AS25" i="125"/>
  <c r="AS21" i="125"/>
  <c r="AG25" i="125"/>
  <c r="AG21" i="125"/>
  <c r="AC25" i="125"/>
  <c r="AC21" i="125"/>
  <c r="Y25" i="125"/>
  <c r="Y21" i="125"/>
  <c r="BE83" i="125"/>
  <c r="BE82" i="125" s="1"/>
  <c r="BI83" i="125"/>
  <c r="BI82" i="125" s="1"/>
  <c r="BG83" i="125"/>
  <c r="BG82" i="125" s="1"/>
  <c r="BK83" i="125"/>
  <c r="BK82" i="125" s="1"/>
  <c r="Q52" i="165"/>
  <c r="Q50" i="165" s="1"/>
  <c r="P52" i="165"/>
  <c r="P50" i="165" s="1"/>
  <c r="Q48" i="165"/>
  <c r="Q46" i="165" s="1"/>
  <c r="Q45" i="165" s="1"/>
  <c r="Q24" i="165" s="1"/>
  <c r="Q16" i="165" s="1"/>
  <c r="P48" i="165"/>
  <c r="P46" i="165" s="1"/>
  <c r="N52" i="165"/>
  <c r="N50" i="165"/>
  <c r="N48" i="165"/>
  <c r="N46" i="165" s="1"/>
  <c r="N45" i="165" s="1"/>
  <c r="N24" i="165" s="1"/>
  <c r="N16" i="165" s="1"/>
  <c r="L52" i="165"/>
  <c r="L50" i="165"/>
  <c r="L48" i="165"/>
  <c r="L46" i="165" s="1"/>
  <c r="L45" i="165" s="1"/>
  <c r="L24" i="165" s="1"/>
  <c r="L16" i="165" s="1"/>
  <c r="K52" i="165"/>
  <c r="K50" i="165"/>
  <c r="K48" i="165"/>
  <c r="K46" i="165" s="1"/>
  <c r="K45" i="165" s="1"/>
  <c r="K24" i="165" s="1"/>
  <c r="K16" i="165" s="1"/>
  <c r="I52" i="165"/>
  <c r="I50" i="165"/>
  <c r="I48" i="165"/>
  <c r="I46" i="165" s="1"/>
  <c r="I45" i="165" s="1"/>
  <c r="I24" i="165" s="1"/>
  <c r="I16" i="165" s="1"/>
  <c r="F52" i="165"/>
  <c r="F50" i="165"/>
  <c r="F48" i="165"/>
  <c r="F46" i="165"/>
  <c r="P45" i="165" l="1"/>
  <c r="P24" i="165" s="1"/>
  <c r="P16" i="165" s="1"/>
  <c r="F45" i="165"/>
  <c r="F24" i="165" s="1"/>
  <c r="F16" i="165" s="1"/>
  <c r="BI25" i="125"/>
  <c r="BI21" i="125"/>
  <c r="BE25" i="125"/>
  <c r="BE21" i="125"/>
  <c r="BK25" i="125"/>
  <c r="BK21" i="125"/>
  <c r="BG25" i="125"/>
  <c r="BG21" i="125"/>
  <c r="Q51" i="164"/>
  <c r="P51" i="164"/>
  <c r="Q49" i="164"/>
  <c r="P49" i="164"/>
  <c r="Q46" i="164"/>
  <c r="Q45" i="164" s="1"/>
  <c r="Q24" i="164" s="1"/>
  <c r="Q16" i="164" s="1"/>
  <c r="P46" i="164"/>
  <c r="P45" i="164"/>
  <c r="P24" i="164" s="1"/>
  <c r="P16" i="164" s="1"/>
  <c r="N51" i="164"/>
  <c r="N49" i="164" s="1"/>
  <c r="N46" i="164"/>
  <c r="L51" i="164"/>
  <c r="L49" i="164" s="1"/>
  <c r="K51" i="164"/>
  <c r="K49" i="164" s="1"/>
  <c r="L46" i="164"/>
  <c r="L45" i="164" s="1"/>
  <c r="L24" i="164" s="1"/>
  <c r="L16" i="164" s="1"/>
  <c r="K46" i="164"/>
  <c r="K45" i="164" s="1"/>
  <c r="K24" i="164" s="1"/>
  <c r="K16" i="164" s="1"/>
  <c r="I51" i="164"/>
  <c r="I49" i="164" s="1"/>
  <c r="I45" i="164" s="1"/>
  <c r="I24" i="164" s="1"/>
  <c r="I16" i="164" s="1"/>
  <c r="I46" i="164"/>
  <c r="F51" i="164"/>
  <c r="F49" i="164"/>
  <c r="F46" i="164"/>
  <c r="F45" i="164" s="1"/>
  <c r="F24" i="164" s="1"/>
  <c r="F16" i="164" s="1"/>
  <c r="Q52" i="166"/>
  <c r="P52" i="166"/>
  <c r="Q50" i="166"/>
  <c r="P50" i="166"/>
  <c r="Q48" i="166"/>
  <c r="P48" i="166"/>
  <c r="Q46" i="166"/>
  <c r="Q45" i="166" s="1"/>
  <c r="Q24" i="166" s="1"/>
  <c r="Q16" i="166" s="1"/>
  <c r="P46" i="166"/>
  <c r="P45" i="166" s="1"/>
  <c r="P24" i="166" s="1"/>
  <c r="P16" i="166" s="1"/>
  <c r="N52" i="166"/>
  <c r="N50" i="166"/>
  <c r="N48" i="166"/>
  <c r="N46" i="166"/>
  <c r="N45" i="166" s="1"/>
  <c r="N24" i="166" s="1"/>
  <c r="N16" i="166" s="1"/>
  <c r="L52" i="166"/>
  <c r="L50" i="166" s="1"/>
  <c r="K52" i="166"/>
  <c r="K50" i="166"/>
  <c r="L48" i="166"/>
  <c r="L46" i="166" s="1"/>
  <c r="K48" i="166"/>
  <c r="K46" i="166"/>
  <c r="I52" i="166"/>
  <c r="I50" i="166"/>
  <c r="I48" i="166"/>
  <c r="F52" i="166"/>
  <c r="F50" i="166"/>
  <c r="F45" i="166" s="1"/>
  <c r="F24" i="166" s="1"/>
  <c r="F16" i="166" s="1"/>
  <c r="F48" i="166"/>
  <c r="F46" i="166"/>
  <c r="K45" i="166" l="1"/>
  <c r="K24" i="166" s="1"/>
  <c r="K16" i="166" s="1"/>
  <c r="I45" i="166"/>
  <c r="I24" i="166" s="1"/>
  <c r="I16" i="166" s="1"/>
  <c r="N45" i="164"/>
  <c r="N24" i="164" s="1"/>
  <c r="N16" i="164" s="1"/>
  <c r="L45" i="166"/>
  <c r="L24" i="166" s="1"/>
  <c r="L16" i="166" s="1"/>
  <c r="E71" i="163"/>
  <c r="E70" i="163" s="1"/>
  <c r="F71" i="163"/>
  <c r="F70" i="163" s="1"/>
  <c r="G71" i="163"/>
  <c r="G70" i="163" s="1"/>
  <c r="H71" i="163"/>
  <c r="H70" i="163" s="1"/>
  <c r="I71" i="163"/>
  <c r="I70" i="163" s="1"/>
  <c r="J71" i="163"/>
  <c r="J70" i="163" s="1"/>
  <c r="K71" i="163"/>
  <c r="K70" i="163" s="1"/>
  <c r="L71" i="163"/>
  <c r="L70" i="163" s="1"/>
  <c r="M71" i="163"/>
  <c r="M70" i="163" s="1"/>
  <c r="N71" i="163"/>
  <c r="N70" i="163" s="1"/>
  <c r="O71" i="163"/>
  <c r="O70" i="163" s="1"/>
  <c r="P71" i="163"/>
  <c r="P70" i="163" s="1"/>
  <c r="Q71" i="163"/>
  <c r="Q70" i="163" s="1"/>
  <c r="R71" i="163"/>
  <c r="R70" i="163" s="1"/>
  <c r="S71" i="163"/>
  <c r="S70" i="163" s="1"/>
  <c r="D71" i="163"/>
  <c r="D70" i="163" s="1"/>
  <c r="Q52" i="163"/>
  <c r="Q50" i="163" s="1"/>
  <c r="P52" i="163"/>
  <c r="P50" i="163"/>
  <c r="Q48" i="163"/>
  <c r="Q46" i="163" s="1"/>
  <c r="Q45" i="163" s="1"/>
  <c r="P48" i="163"/>
  <c r="P46" i="163" s="1"/>
  <c r="P45" i="163" s="1"/>
  <c r="N52" i="163"/>
  <c r="N50" i="163" s="1"/>
  <c r="N48" i="163"/>
  <c r="N46" i="163" s="1"/>
  <c r="L52" i="163"/>
  <c r="L50" i="163" s="1"/>
  <c r="K52" i="163"/>
  <c r="K50" i="163"/>
  <c r="L48" i="163"/>
  <c r="L46" i="163" s="1"/>
  <c r="K48" i="163"/>
  <c r="K46" i="163" s="1"/>
  <c r="I52" i="163"/>
  <c r="I50" i="163" s="1"/>
  <c r="I48" i="163"/>
  <c r="I46" i="163" s="1"/>
  <c r="F52" i="163"/>
  <c r="F50" i="163" s="1"/>
  <c r="F48" i="163"/>
  <c r="F46" i="163"/>
  <c r="K45" i="163" l="1"/>
  <c r="L45" i="163"/>
  <c r="N45" i="163"/>
  <c r="F45" i="163"/>
  <c r="I45" i="163"/>
  <c r="I24" i="163" s="1"/>
  <c r="I16" i="163" s="1"/>
  <c r="Q24" i="163"/>
  <c r="Q16" i="163" s="1"/>
  <c r="N24" i="163"/>
  <c r="N16" i="163" s="1"/>
  <c r="F24" i="163"/>
  <c r="F16" i="163" s="1"/>
  <c r="K24" i="163"/>
  <c r="K16" i="163" s="1"/>
  <c r="P24" i="163"/>
  <c r="P16" i="163" s="1"/>
  <c r="L24" i="163"/>
  <c r="L16" i="163" s="1"/>
  <c r="P72" i="151"/>
  <c r="P71" i="151" s="1"/>
  <c r="P20" i="151" s="1"/>
  <c r="O72" i="151"/>
  <c r="O71" i="151" s="1"/>
  <c r="O20" i="151" s="1"/>
  <c r="P53" i="151"/>
  <c r="P51" i="151" s="1"/>
  <c r="O53" i="151"/>
  <c r="O51" i="151" s="1"/>
  <c r="P48" i="151"/>
  <c r="P46" i="151" s="1"/>
  <c r="O48" i="151"/>
  <c r="O46" i="151" s="1"/>
  <c r="N72" i="151"/>
  <c r="N71" i="151" s="1"/>
  <c r="N20" i="151" s="1"/>
  <c r="N53" i="151"/>
  <c r="N51" i="151" s="1"/>
  <c r="N48" i="151"/>
  <c r="N46" i="151"/>
  <c r="L72" i="151"/>
  <c r="L71" i="151" s="1"/>
  <c r="L20" i="151" s="1"/>
  <c r="K72" i="151"/>
  <c r="K71" i="151" s="1"/>
  <c r="K20" i="151" s="1"/>
  <c r="L53" i="151"/>
  <c r="L51" i="151" s="1"/>
  <c r="K53" i="151"/>
  <c r="K51" i="151" s="1"/>
  <c r="L48" i="151"/>
  <c r="L46" i="151" s="1"/>
  <c r="K48" i="151"/>
  <c r="K46" i="151" s="1"/>
  <c r="I51" i="151"/>
  <c r="I48" i="151"/>
  <c r="I46" i="151" s="1"/>
  <c r="I53" i="151"/>
  <c r="I72" i="151"/>
  <c r="I71" i="151" s="1"/>
  <c r="I20" i="151" s="1"/>
  <c r="E53" i="151"/>
  <c r="F53" i="151"/>
  <c r="E48" i="151"/>
  <c r="F48" i="151"/>
  <c r="E72" i="151"/>
  <c r="E71" i="151" s="1"/>
  <c r="E20" i="151" s="1"/>
  <c r="F72" i="151"/>
  <c r="F71" i="151" s="1"/>
  <c r="F20" i="151" s="1"/>
  <c r="G72" i="151"/>
  <c r="G71" i="151" s="1"/>
  <c r="G20" i="151" s="1"/>
  <c r="H72" i="151"/>
  <c r="H71" i="151" s="1"/>
  <c r="H20" i="151" s="1"/>
  <c r="J72" i="151"/>
  <c r="J71" i="151" s="1"/>
  <c r="J20" i="151" s="1"/>
  <c r="M72" i="151"/>
  <c r="M71" i="151" s="1"/>
  <c r="M20" i="151" s="1"/>
  <c r="Q72" i="151"/>
  <c r="Q71" i="151" s="1"/>
  <c r="Q20" i="151" s="1"/>
  <c r="R72" i="151"/>
  <c r="R71" i="151" s="1"/>
  <c r="R20" i="151" s="1"/>
  <c r="S72" i="151"/>
  <c r="S71" i="151" s="1"/>
  <c r="S20" i="151" s="1"/>
  <c r="D72" i="151"/>
  <c r="D71" i="151" s="1"/>
  <c r="D20" i="151" s="1"/>
  <c r="F51" i="151"/>
  <c r="F45" i="151" s="1"/>
  <c r="F24" i="151" s="1"/>
  <c r="N45" i="151" l="1"/>
  <c r="N24" i="151" s="1"/>
  <c r="N16" i="151" s="1"/>
  <c r="P45" i="151"/>
  <c r="P24" i="151" s="1"/>
  <c r="P16" i="151" s="1"/>
  <c r="O45" i="151"/>
  <c r="O24" i="151" s="1"/>
  <c r="O16" i="151" s="1"/>
  <c r="K45" i="151"/>
  <c r="K24" i="151" s="1"/>
  <c r="K16" i="151" s="1"/>
  <c r="L45" i="151"/>
  <c r="L24" i="151" s="1"/>
  <c r="L16" i="151" s="1"/>
  <c r="I45" i="151"/>
  <c r="I24" i="151" s="1"/>
  <c r="I16" i="151" s="1"/>
  <c r="F16" i="151"/>
  <c r="H81" i="115" l="1"/>
  <c r="N81" i="115" l="1"/>
  <c r="N80" i="115" s="1"/>
  <c r="O81" i="115"/>
  <c r="O80" i="115" s="1"/>
  <c r="P81" i="115"/>
  <c r="Q81" i="115"/>
  <c r="Q80" i="115" s="1"/>
  <c r="Q19" i="115" s="1"/>
  <c r="R81" i="115"/>
  <c r="M81" i="115"/>
  <c r="M80" i="115" s="1"/>
  <c r="M19" i="115" s="1"/>
  <c r="S83" i="115"/>
  <c r="G83" i="115"/>
  <c r="S82" i="115"/>
  <c r="G82" i="115"/>
  <c r="I81" i="115"/>
  <c r="J81" i="115"/>
  <c r="J80" i="115" s="1"/>
  <c r="J19" i="115" s="1"/>
  <c r="K81" i="115"/>
  <c r="K80" i="115" s="1"/>
  <c r="K19" i="115" s="1"/>
  <c r="H80" i="115"/>
  <c r="H19" i="115" s="1"/>
  <c r="I80" i="115"/>
  <c r="I19" i="115" s="1"/>
  <c r="L80" i="115"/>
  <c r="L19" i="115" s="1"/>
  <c r="P80" i="115"/>
  <c r="P19" i="115" s="1"/>
  <c r="R80" i="115"/>
  <c r="R19" i="115" s="1"/>
  <c r="AD80" i="12"/>
  <c r="AD19" i="12" s="1"/>
  <c r="K80" i="12"/>
  <c r="K19" i="12" s="1"/>
  <c r="I80" i="12"/>
  <c r="AN83" i="12"/>
  <c r="AM83" i="12"/>
  <c r="AL83" i="12"/>
  <c r="AK83" i="12"/>
  <c r="AE83" i="12"/>
  <c r="Z83" i="12"/>
  <c r="U83" i="12"/>
  <c r="P83" i="12"/>
  <c r="K83" i="12"/>
  <c r="AN82" i="12"/>
  <c r="AN81" i="12" s="1"/>
  <c r="AM82" i="12"/>
  <c r="AM81" i="12" s="1"/>
  <c r="AL82" i="12"/>
  <c r="AK82" i="12"/>
  <c r="AK81" i="12" s="1"/>
  <c r="AE82" i="12"/>
  <c r="AE81" i="12" s="1"/>
  <c r="AE80" i="12" s="1"/>
  <c r="AE19" i="12" s="1"/>
  <c r="Z82" i="12"/>
  <c r="Z81" i="12" s="1"/>
  <c r="U82" i="12"/>
  <c r="P82" i="12"/>
  <c r="P81" i="12" s="1"/>
  <c r="K82" i="12"/>
  <c r="K81" i="12" s="1"/>
  <c r="J80" i="12"/>
  <c r="J19" i="12" s="1"/>
  <c r="L80" i="12"/>
  <c r="L19" i="12" s="1"/>
  <c r="M80" i="12"/>
  <c r="M19" i="12" s="1"/>
  <c r="N80" i="12"/>
  <c r="N19" i="12" s="1"/>
  <c r="O80" i="12"/>
  <c r="O19" i="12" s="1"/>
  <c r="AA80" i="12"/>
  <c r="AA19" i="12" s="1"/>
  <c r="AB80" i="12"/>
  <c r="AB19" i="12" s="1"/>
  <c r="AC80" i="12"/>
  <c r="AC19" i="12" s="1"/>
  <c r="AF80" i="12"/>
  <c r="AF19" i="12" s="1"/>
  <c r="AG80" i="12"/>
  <c r="AG19" i="12" s="1"/>
  <c r="AI80" i="12"/>
  <c r="AI19" i="12" s="1"/>
  <c r="U81" i="12" l="1"/>
  <c r="AL81" i="12"/>
  <c r="I19" i="12"/>
  <c r="N19" i="115"/>
  <c r="O19" i="115"/>
  <c r="S81" i="115"/>
  <c r="S80" i="115" s="1"/>
  <c r="G81" i="115"/>
  <c r="G80" i="115"/>
  <c r="G19" i="115" s="1"/>
  <c r="AJ82" i="12"/>
  <c r="AJ83" i="12"/>
  <c r="AH80" i="12"/>
  <c r="AH19" i="12" s="1"/>
  <c r="Z80" i="12"/>
  <c r="Z19" i="12" s="1"/>
  <c r="Y80" i="12"/>
  <c r="Y19" i="12" s="1"/>
  <c r="AJ81" i="12" l="1"/>
  <c r="S19" i="115"/>
  <c r="X80" i="12"/>
  <c r="X19" i="12" s="1"/>
  <c r="W80" i="12" l="1"/>
  <c r="W19" i="12" s="1"/>
  <c r="V80" i="12" l="1"/>
  <c r="V19" i="12" s="1"/>
  <c r="U80" i="12" l="1"/>
  <c r="U19" i="12" s="1"/>
  <c r="T80" i="12" l="1"/>
  <c r="T19" i="12" s="1"/>
  <c r="AN80" i="12"/>
  <c r="AN19" i="12" s="1"/>
  <c r="S80" i="12" l="1"/>
  <c r="S19" i="12" s="1"/>
  <c r="AM80" i="12"/>
  <c r="AM19" i="12" s="1"/>
  <c r="BD66" i="125"/>
  <c r="BD56" i="125"/>
  <c r="BC50" i="125"/>
  <c r="G63" i="115"/>
  <c r="R80" i="12" l="1"/>
  <c r="R19" i="12" s="1"/>
  <c r="AL80" i="12"/>
  <c r="AL19" i="12" s="1"/>
  <c r="G49" i="115"/>
  <c r="P80" i="12" l="1"/>
  <c r="P19" i="12" s="1"/>
  <c r="Q80" i="12"/>
  <c r="Q19" i="12" s="1"/>
  <c r="S55" i="12"/>
  <c r="AJ80" i="12" l="1"/>
  <c r="AJ19" i="12" s="1"/>
  <c r="AK80" i="12"/>
  <c r="AK19" i="12" s="1"/>
  <c r="AE52" i="12"/>
  <c r="S52" i="115" l="1"/>
  <c r="M47" i="115"/>
  <c r="M55" i="115"/>
  <c r="I55" i="115"/>
  <c r="I53" i="115" s="1"/>
  <c r="M54" i="115"/>
  <c r="M45" i="115"/>
  <c r="M16" i="115"/>
  <c r="M53" i="115" l="1"/>
  <c r="M44" i="115" s="1"/>
  <c r="M23" i="115" s="1"/>
  <c r="M17" i="115" l="1"/>
  <c r="M15" i="115" s="1"/>
  <c r="I47" i="115"/>
  <c r="R55" i="115"/>
  <c r="P55" i="115"/>
  <c r="O55" i="115"/>
  <c r="N55" i="115"/>
  <c r="K55" i="115"/>
  <c r="S56" i="115"/>
  <c r="G48" i="115"/>
  <c r="AE64" i="12" l="1"/>
  <c r="AE63" i="12"/>
  <c r="AE62" i="12"/>
  <c r="AE61" i="12"/>
  <c r="AE60" i="12"/>
  <c r="AE59" i="12"/>
  <c r="AE58" i="12"/>
  <c r="AE57" i="12"/>
  <c r="AE56" i="12"/>
  <c r="AE51" i="12"/>
  <c r="AE50" i="12"/>
  <c r="AE49" i="12"/>
  <c r="AE48" i="12"/>
  <c r="Z64" i="12"/>
  <c r="Z63" i="12"/>
  <c r="Z62" i="12"/>
  <c r="Z61" i="12"/>
  <c r="Z60" i="12"/>
  <c r="Z59" i="12"/>
  <c r="Z58" i="12"/>
  <c r="Z57" i="12"/>
  <c r="Z56" i="12"/>
  <c r="Z52" i="12"/>
  <c r="Z51" i="12"/>
  <c r="Z50" i="12"/>
  <c r="Z49" i="12"/>
  <c r="Z48" i="12"/>
  <c r="U52" i="12"/>
  <c r="U51" i="12"/>
  <c r="U50" i="12"/>
  <c r="U49" i="12"/>
  <c r="U48" i="12"/>
  <c r="U64" i="12"/>
  <c r="U63" i="12"/>
  <c r="U62" i="12"/>
  <c r="U61" i="12"/>
  <c r="U60" i="12"/>
  <c r="U59" i="12"/>
  <c r="U58" i="12"/>
  <c r="U57" i="12"/>
  <c r="U55" i="12" s="1"/>
  <c r="U53" i="12" s="1"/>
  <c r="U56" i="12"/>
  <c r="P64" i="12"/>
  <c r="P63" i="12"/>
  <c r="P62" i="12"/>
  <c r="P61" i="12"/>
  <c r="P60" i="12"/>
  <c r="P59" i="12"/>
  <c r="P58" i="12"/>
  <c r="P57" i="12"/>
  <c r="P56" i="12"/>
  <c r="P52" i="12"/>
  <c r="P51" i="12"/>
  <c r="P50" i="12"/>
  <c r="P49" i="12"/>
  <c r="P48" i="12"/>
  <c r="K60" i="12"/>
  <c r="K59" i="12"/>
  <c r="K58" i="12"/>
  <c r="K57" i="12"/>
  <c r="K56" i="12"/>
  <c r="K49" i="12"/>
  <c r="K50" i="12"/>
  <c r="K51" i="12"/>
  <c r="K52" i="12"/>
  <c r="K48" i="12"/>
  <c r="N47" i="12"/>
  <c r="N45" i="12" s="1"/>
  <c r="S53" i="12"/>
  <c r="O53" i="12"/>
  <c r="Q55" i="12"/>
  <c r="Q53" i="12" s="1"/>
  <c r="R55" i="12"/>
  <c r="R53" i="12" s="1"/>
  <c r="T55" i="12"/>
  <c r="T53" i="12" s="1"/>
  <c r="V55" i="12"/>
  <c r="V53" i="12" s="1"/>
  <c r="W55" i="12"/>
  <c r="W53" i="12" s="1"/>
  <c r="AI55" i="12"/>
  <c r="AI53" i="12" s="1"/>
  <c r="AH55" i="12"/>
  <c r="AH53" i="12" s="1"/>
  <c r="AG55" i="12"/>
  <c r="AG53" i="12" s="1"/>
  <c r="AF55" i="12"/>
  <c r="AF53" i="12" s="1"/>
  <c r="AD55" i="12"/>
  <c r="AD53" i="12" s="1"/>
  <c r="AC55" i="12"/>
  <c r="AC53" i="12" s="1"/>
  <c r="AB55" i="12"/>
  <c r="AB53" i="12" s="1"/>
  <c r="AA55" i="12"/>
  <c r="AA53" i="12" s="1"/>
  <c r="Y55" i="12"/>
  <c r="Y53" i="12" s="1"/>
  <c r="X55" i="12"/>
  <c r="X53" i="12" s="1"/>
  <c r="I55" i="12"/>
  <c r="N55" i="12"/>
  <c r="N53" i="12" s="1"/>
  <c r="J55" i="12"/>
  <c r="J53" i="12" s="1"/>
  <c r="K53" i="12" l="1"/>
  <c r="AE55" i="12"/>
  <c r="AE53" i="12" s="1"/>
  <c r="P55" i="12"/>
  <c r="P53" i="12" s="1"/>
  <c r="Z55" i="12"/>
  <c r="Z53" i="12" s="1"/>
  <c r="K55" i="12"/>
  <c r="H69" i="152"/>
  <c r="H55" i="152" l="1"/>
  <c r="H52" i="152" l="1"/>
  <c r="H51" i="152" s="1"/>
  <c r="D84" i="152"/>
  <c r="D83" i="152"/>
  <c r="D82" i="152"/>
  <c r="D81" i="152"/>
  <c r="D80" i="152"/>
  <c r="D79" i="152"/>
  <c r="D78" i="152"/>
  <c r="D77" i="152"/>
  <c r="D76" i="152"/>
  <c r="D75" i="152"/>
  <c r="D72" i="152"/>
  <c r="D71" i="152"/>
  <c r="D70" i="152"/>
  <c r="D68" i="152"/>
  <c r="D67" i="152"/>
  <c r="D66" i="152"/>
  <c r="D65" i="152"/>
  <c r="D64" i="152"/>
  <c r="D63" i="152"/>
  <c r="D62" i="152"/>
  <c r="D61" i="152"/>
  <c r="D59" i="152"/>
  <c r="D58" i="152"/>
  <c r="D57" i="152"/>
  <c r="D56" i="152"/>
  <c r="D54" i="152"/>
  <c r="D53" i="152"/>
  <c r="G52" i="152"/>
  <c r="G51" i="152" s="1"/>
  <c r="F52" i="152"/>
  <c r="E52" i="152"/>
  <c r="E51" i="152" s="1"/>
  <c r="D52" i="152"/>
  <c r="D51" i="152" s="1"/>
  <c r="C52" i="152"/>
  <c r="C51" i="152" s="1"/>
  <c r="C29" i="152" s="1"/>
  <c r="F51" i="152"/>
  <c r="D50" i="152"/>
  <c r="D49" i="152"/>
  <c r="D48" i="152"/>
  <c r="D47" i="152"/>
  <c r="D46" i="152"/>
  <c r="D45" i="152"/>
  <c r="D44" i="152"/>
  <c r="D43" i="152"/>
  <c r="D41" i="152"/>
  <c r="D40" i="152"/>
  <c r="D38" i="152"/>
  <c r="H37" i="152"/>
  <c r="D36" i="152"/>
  <c r="D35" i="152"/>
  <c r="D34" i="152"/>
  <c r="D33" i="152"/>
  <c r="D32" i="152"/>
  <c r="G30" i="152"/>
  <c r="F30" i="152"/>
  <c r="E30" i="152"/>
  <c r="D30" i="152"/>
  <c r="D29" i="152" s="1"/>
  <c r="H30" i="152" l="1"/>
  <c r="H29" i="152" s="1"/>
  <c r="H28" i="152" s="1"/>
  <c r="C28" i="152"/>
  <c r="G29" i="152"/>
  <c r="G28" i="152" s="1"/>
  <c r="E29" i="152"/>
  <c r="E28" i="152" s="1"/>
  <c r="F29" i="152"/>
  <c r="F28" i="152" s="1"/>
  <c r="D28" i="152"/>
  <c r="D48" i="120" l="1"/>
  <c r="D46" i="120" s="1"/>
  <c r="BU56" i="120"/>
  <c r="BT56" i="120"/>
  <c r="BT54" i="120" s="1"/>
  <c r="BS56" i="120"/>
  <c r="BS54" i="120" s="1"/>
  <c r="BR56" i="120"/>
  <c r="BR54" i="120" s="1"/>
  <c r="BQ56" i="120"/>
  <c r="BP56" i="120"/>
  <c r="BO56" i="120"/>
  <c r="BO54" i="120" s="1"/>
  <c r="BN56" i="120"/>
  <c r="BN54" i="120" s="1"/>
  <c r="BM56" i="120"/>
  <c r="BL56" i="120"/>
  <c r="BL54" i="120" s="1"/>
  <c r="BK56" i="120"/>
  <c r="BK54" i="120" s="1"/>
  <c r="BJ56" i="120"/>
  <c r="BJ54" i="120" s="1"/>
  <c r="BJ45" i="120" s="1"/>
  <c r="BI56" i="120"/>
  <c r="BH56" i="120"/>
  <c r="BG56" i="120"/>
  <c r="BG54" i="120" s="1"/>
  <c r="BF56" i="120"/>
  <c r="BF54" i="120" s="1"/>
  <c r="BF45" i="120" s="1"/>
  <c r="BF44" i="120" s="1"/>
  <c r="BE56" i="120"/>
  <c r="BD56" i="120"/>
  <c r="BC56" i="120"/>
  <c r="BB56" i="120"/>
  <c r="BB54" i="120" s="1"/>
  <c r="BB45" i="120" s="1"/>
  <c r="BA56" i="120"/>
  <c r="AZ56" i="120"/>
  <c r="AY56" i="120"/>
  <c r="AX56" i="120"/>
  <c r="AX54" i="120" s="1"/>
  <c r="AX45" i="120" s="1"/>
  <c r="AW56" i="120"/>
  <c r="AV56" i="120"/>
  <c r="AU56" i="120"/>
  <c r="AU54" i="120" s="1"/>
  <c r="AT56" i="120"/>
  <c r="AT54" i="120" s="1"/>
  <c r="AT45" i="120" s="1"/>
  <c r="AT44" i="120" s="1"/>
  <c r="AS56" i="120"/>
  <c r="AR56" i="120"/>
  <c r="AQ56" i="120"/>
  <c r="AQ54" i="120" s="1"/>
  <c r="AP56" i="120"/>
  <c r="AP54" i="120" s="1"/>
  <c r="AP45" i="120" s="1"/>
  <c r="AO56" i="120"/>
  <c r="AN56" i="120"/>
  <c r="AM56" i="120"/>
  <c r="AL56" i="120"/>
  <c r="AL54" i="120" s="1"/>
  <c r="AL45" i="120" s="1"/>
  <c r="AL18" i="120" s="1"/>
  <c r="AK56" i="120"/>
  <c r="AJ56" i="120"/>
  <c r="AI56" i="120"/>
  <c r="AH56" i="120"/>
  <c r="AH54" i="120" s="1"/>
  <c r="AH45" i="120" s="1"/>
  <c r="AD56" i="120"/>
  <c r="AD55" i="120" s="1"/>
  <c r="AD54" i="120" s="1"/>
  <c r="AD53" i="120" s="1"/>
  <c r="W56" i="120"/>
  <c r="V56" i="120"/>
  <c r="V54" i="120" s="1"/>
  <c r="V45" i="120" s="1"/>
  <c r="U56" i="120"/>
  <c r="T56" i="120"/>
  <c r="S56" i="120"/>
  <c r="R56" i="120"/>
  <c r="R54" i="120" s="1"/>
  <c r="Q56" i="120"/>
  <c r="P56" i="120"/>
  <c r="O56" i="120"/>
  <c r="N56" i="120"/>
  <c r="N54" i="120" s="1"/>
  <c r="N45" i="120" s="1"/>
  <c r="L56" i="120"/>
  <c r="K56" i="120"/>
  <c r="J56" i="120"/>
  <c r="J54" i="120" s="1"/>
  <c r="J45" i="120" s="1"/>
  <c r="I56" i="120"/>
  <c r="H56" i="120"/>
  <c r="G56" i="120"/>
  <c r="F56" i="120"/>
  <c r="F54" i="120" s="1"/>
  <c r="D56" i="120"/>
  <c r="BU54" i="120"/>
  <c r="BQ54" i="120"/>
  <c r="BP54" i="120"/>
  <c r="BM54" i="120"/>
  <c r="BI54" i="120"/>
  <c r="BH54" i="120"/>
  <c r="BE54" i="120"/>
  <c r="BD54" i="120"/>
  <c r="BC54" i="120"/>
  <c r="BA54" i="120"/>
  <c r="AZ54" i="120"/>
  <c r="AY54" i="120"/>
  <c r="AW54" i="120"/>
  <c r="AV54" i="120"/>
  <c r="AS54" i="120"/>
  <c r="AR54" i="120"/>
  <c r="AO54" i="120"/>
  <c r="AN54" i="120"/>
  <c r="AM54" i="120"/>
  <c r="AK54" i="120"/>
  <c r="AJ54" i="120"/>
  <c r="AI54" i="120"/>
  <c r="W54" i="120"/>
  <c r="W45" i="120" s="1"/>
  <c r="U54" i="120"/>
  <c r="T54" i="120"/>
  <c r="S54" i="120"/>
  <c r="S45" i="120" s="1"/>
  <c r="Q54" i="120"/>
  <c r="P54" i="120"/>
  <c r="P45" i="120" s="1"/>
  <c r="O54" i="120"/>
  <c r="O45" i="120" s="1"/>
  <c r="F48" i="120"/>
  <c r="F46" i="120"/>
  <c r="F45" i="120" s="1"/>
  <c r="O48" i="120"/>
  <c r="O46" i="120" s="1"/>
  <c r="N48" i="120"/>
  <c r="N46" i="120" s="1"/>
  <c r="L48" i="120"/>
  <c r="L46" i="120" s="1"/>
  <c r="K48" i="120"/>
  <c r="K46" i="120" s="1"/>
  <c r="J48" i="120"/>
  <c r="J46" i="120" s="1"/>
  <c r="E48" i="120"/>
  <c r="E46" i="120" s="1"/>
  <c r="G48" i="120"/>
  <c r="G46" i="120" s="1"/>
  <c r="H48" i="120"/>
  <c r="H46" i="120" s="1"/>
  <c r="I48" i="120"/>
  <c r="I46" i="120" s="1"/>
  <c r="BU48" i="120"/>
  <c r="BU46" i="120" s="1"/>
  <c r="BT48" i="120"/>
  <c r="BT46" i="120" s="1"/>
  <c r="BS48" i="120"/>
  <c r="BS46" i="120" s="1"/>
  <c r="BR48" i="120"/>
  <c r="BR46" i="120" s="1"/>
  <c r="BQ48" i="120"/>
  <c r="BQ46" i="120" s="1"/>
  <c r="BP48" i="120"/>
  <c r="BP46" i="120" s="1"/>
  <c r="BP45" i="120" s="1"/>
  <c r="BP18" i="120" s="1"/>
  <c r="BO48" i="120"/>
  <c r="BO46" i="120" s="1"/>
  <c r="BN48" i="120"/>
  <c r="BN46" i="120" s="1"/>
  <c r="BM48" i="120"/>
  <c r="BM46" i="120" s="1"/>
  <c r="BL48" i="120"/>
  <c r="BK48" i="120"/>
  <c r="BK46" i="120" s="1"/>
  <c r="BJ48" i="120"/>
  <c r="BJ46" i="120" s="1"/>
  <c r="BI48" i="120"/>
  <c r="BI46" i="120" s="1"/>
  <c r="BH48" i="120"/>
  <c r="BH46" i="120" s="1"/>
  <c r="BH45" i="120" s="1"/>
  <c r="BG48" i="120"/>
  <c r="BG46" i="120" s="1"/>
  <c r="BF48" i="120"/>
  <c r="BF46" i="120" s="1"/>
  <c r="BE48" i="120"/>
  <c r="BE46" i="120" s="1"/>
  <c r="BE45" i="120" s="1"/>
  <c r="BD48" i="120"/>
  <c r="BD46" i="120" s="1"/>
  <c r="BD45" i="120" s="1"/>
  <c r="BC48" i="120"/>
  <c r="BC46" i="120" s="1"/>
  <c r="BC45" i="120" s="1"/>
  <c r="BB48" i="120"/>
  <c r="BB46" i="120" s="1"/>
  <c r="BA48" i="120"/>
  <c r="BA46" i="120" s="1"/>
  <c r="BA45" i="120" s="1"/>
  <c r="AZ48" i="120"/>
  <c r="AZ46" i="120" s="1"/>
  <c r="AZ45" i="120" s="1"/>
  <c r="AY48" i="120"/>
  <c r="AY46" i="120" s="1"/>
  <c r="AY45" i="120" s="1"/>
  <c r="AX48" i="120"/>
  <c r="AX46" i="120" s="1"/>
  <c r="AW48" i="120"/>
  <c r="AW46" i="120" s="1"/>
  <c r="AW45" i="120" s="1"/>
  <c r="AV48" i="120"/>
  <c r="AV46" i="120" s="1"/>
  <c r="AV45" i="120" s="1"/>
  <c r="AU48" i="120"/>
  <c r="AU46" i="120" s="1"/>
  <c r="AT48" i="120"/>
  <c r="AT46" i="120" s="1"/>
  <c r="AS48" i="120"/>
  <c r="AS46" i="120" s="1"/>
  <c r="AS45" i="120" s="1"/>
  <c r="AR48" i="120"/>
  <c r="AR46" i="120" s="1"/>
  <c r="AR45" i="120" s="1"/>
  <c r="AQ48" i="120"/>
  <c r="AQ46" i="120" s="1"/>
  <c r="AP48" i="120"/>
  <c r="AP46" i="120" s="1"/>
  <c r="AO48" i="120"/>
  <c r="AO46" i="120" s="1"/>
  <c r="AN48" i="120"/>
  <c r="AN46" i="120" s="1"/>
  <c r="AN45" i="120" s="1"/>
  <c r="AM48" i="120"/>
  <c r="AM46" i="120" s="1"/>
  <c r="AM45" i="120" s="1"/>
  <c r="AL48" i="120"/>
  <c r="AL46" i="120" s="1"/>
  <c r="AK48" i="120"/>
  <c r="AK46" i="120" s="1"/>
  <c r="AK45" i="120" s="1"/>
  <c r="AJ48" i="120"/>
  <c r="AJ46" i="120" s="1"/>
  <c r="AJ45" i="120" s="1"/>
  <c r="AI48" i="120"/>
  <c r="AI46" i="120" s="1"/>
  <c r="AI45" i="120" s="1"/>
  <c r="AH48" i="120"/>
  <c r="AH46" i="120" s="1"/>
  <c r="W48" i="120"/>
  <c r="W46" i="120" s="1"/>
  <c r="V48" i="120"/>
  <c r="V46" i="120" s="1"/>
  <c r="U48" i="120"/>
  <c r="U46" i="120" s="1"/>
  <c r="U45" i="120" s="1"/>
  <c r="T48" i="120"/>
  <c r="T46" i="120" s="1"/>
  <c r="T45" i="120" s="1"/>
  <c r="S48" i="120"/>
  <c r="S46" i="120" s="1"/>
  <c r="R48" i="120"/>
  <c r="R46" i="120" s="1"/>
  <c r="Q48" i="120"/>
  <c r="Q46" i="120" s="1"/>
  <c r="P48" i="120"/>
  <c r="P46" i="120" s="1"/>
  <c r="D17" i="120"/>
  <c r="AE70" i="120"/>
  <c r="AD70" i="120"/>
  <c r="AE66" i="120"/>
  <c r="AD66" i="120"/>
  <c r="AE63" i="120"/>
  <c r="AE56" i="120" s="1"/>
  <c r="AE55" i="120" s="1"/>
  <c r="AE54" i="120" s="1"/>
  <c r="AE53" i="120" s="1"/>
  <c r="AD63" i="120"/>
  <c r="AE58" i="120"/>
  <c r="AD58" i="120"/>
  <c r="AE50" i="120"/>
  <c r="AD50" i="120"/>
  <c r="AE38" i="120"/>
  <c r="AD38" i="120"/>
  <c r="AE34" i="120"/>
  <c r="AD34" i="120"/>
  <c r="AE30" i="120"/>
  <c r="AD30" i="120"/>
  <c r="AE26" i="120"/>
  <c r="AD26" i="120"/>
  <c r="K70" i="120"/>
  <c r="J70" i="120"/>
  <c r="K66" i="120"/>
  <c r="J66" i="120"/>
  <c r="K54" i="120"/>
  <c r="K38" i="120"/>
  <c r="J38" i="120"/>
  <c r="K34" i="120"/>
  <c r="J34" i="120"/>
  <c r="K30" i="120"/>
  <c r="J30" i="120"/>
  <c r="K26" i="120"/>
  <c r="J26" i="120"/>
  <c r="AG63" i="120"/>
  <c r="AF63" i="120"/>
  <c r="AC63" i="120"/>
  <c r="AB63" i="120"/>
  <c r="AA63" i="120"/>
  <c r="Z63" i="120"/>
  <c r="Y63" i="120"/>
  <c r="X63" i="120"/>
  <c r="M63" i="120"/>
  <c r="AG66" i="120"/>
  <c r="AF66" i="120"/>
  <c r="AC66" i="120"/>
  <c r="AB66" i="120"/>
  <c r="AA66" i="120"/>
  <c r="Z66" i="120"/>
  <c r="Y66" i="120"/>
  <c r="X66" i="120"/>
  <c r="M66" i="120"/>
  <c r="L66" i="120"/>
  <c r="I66" i="120"/>
  <c r="H66" i="120"/>
  <c r="G66" i="120"/>
  <c r="F66" i="120"/>
  <c r="E66" i="120"/>
  <c r="D66" i="120"/>
  <c r="BT45" i="120" l="1"/>
  <c r="BM45" i="120"/>
  <c r="BU45" i="120"/>
  <c r="BO45" i="120"/>
  <c r="BS45" i="120"/>
  <c r="BQ45" i="120"/>
  <c r="BN45" i="120"/>
  <c r="BR45" i="120"/>
  <c r="AM44" i="120"/>
  <c r="AM18" i="120"/>
  <c r="AU45" i="120"/>
  <c r="BG45" i="120"/>
  <c r="R45" i="120"/>
  <c r="R44" i="120" s="1"/>
  <c r="AJ44" i="120"/>
  <c r="AJ18" i="120"/>
  <c r="AV44" i="120"/>
  <c r="AV18" i="120"/>
  <c r="BD44" i="120"/>
  <c r="BD18" i="120"/>
  <c r="AI18" i="120"/>
  <c r="AI44" i="120"/>
  <c r="AQ45" i="120"/>
  <c r="BC18" i="120"/>
  <c r="BC44" i="120"/>
  <c r="BK45" i="120"/>
  <c r="AK44" i="120"/>
  <c r="AK18" i="120"/>
  <c r="AS44" i="120"/>
  <c r="AS18" i="120"/>
  <c r="AW18" i="120"/>
  <c r="AW44" i="120"/>
  <c r="BE44" i="120"/>
  <c r="BE18" i="120"/>
  <c r="BM18" i="120"/>
  <c r="BQ18" i="120"/>
  <c r="K45" i="120"/>
  <c r="Q45" i="120"/>
  <c r="Q44" i="120" s="1"/>
  <c r="BH44" i="120"/>
  <c r="BH42" i="120" s="1"/>
  <c r="BH25" i="120" s="1"/>
  <c r="AO45" i="120"/>
  <c r="AO44" i="120" s="1"/>
  <c r="AO42" i="120" s="1"/>
  <c r="AO25" i="120" s="1"/>
  <c r="AO17" i="120" s="1"/>
  <c r="BI45" i="120"/>
  <c r="BI44" i="120" s="1"/>
  <c r="BI42" i="120" s="1"/>
  <c r="BI25" i="120" s="1"/>
  <c r="P44" i="120"/>
  <c r="P18" i="120"/>
  <c r="S18" i="120"/>
  <c r="S44" i="120"/>
  <c r="O44" i="120"/>
  <c r="O18" i="120"/>
  <c r="BF18" i="120"/>
  <c r="R18" i="120"/>
  <c r="AT18" i="120"/>
  <c r="AL44" i="120"/>
  <c r="AD49" i="120"/>
  <c r="AD48" i="120" s="1"/>
  <c r="AD46" i="120" s="1"/>
  <c r="AD45" i="120" s="1"/>
  <c r="AE49" i="120"/>
  <c r="AX44" i="120"/>
  <c r="AX42" i="120" s="1"/>
  <c r="AX25" i="120" s="1"/>
  <c r="J44" i="120"/>
  <c r="J42" i="120" s="1"/>
  <c r="AD44" i="120"/>
  <c r="AD42" i="120" s="1"/>
  <c r="AO18" i="120"/>
  <c r="AD33" i="120"/>
  <c r="AN44" i="120"/>
  <c r="AN42" i="120" s="1"/>
  <c r="AN25" i="120" s="1"/>
  <c r="K33" i="120"/>
  <c r="AE33" i="120"/>
  <c r="BI18" i="120"/>
  <c r="BH18" i="120"/>
  <c r="AX18" i="120"/>
  <c r="AD18" i="120"/>
  <c r="U18" i="120"/>
  <c r="T18" i="120"/>
  <c r="J33" i="120"/>
  <c r="BO18" i="120" l="1"/>
  <c r="BN18" i="120"/>
  <c r="AU18" i="120"/>
  <c r="AU44" i="120"/>
  <c r="Q18" i="120"/>
  <c r="BG44" i="120"/>
  <c r="BG18" i="120"/>
  <c r="AD25" i="120"/>
  <c r="K44" i="120"/>
  <c r="K42" i="120" s="1"/>
  <c r="J18" i="120"/>
  <c r="AO16" i="120"/>
  <c r="AN18" i="120"/>
  <c r="AY44" i="120"/>
  <c r="AY42" i="120" s="1"/>
  <c r="AY25" i="120" s="1"/>
  <c r="BS18" i="120"/>
  <c r="U44" i="120"/>
  <c r="BS44" i="120" s="1"/>
  <c r="BS42" i="120" s="1"/>
  <c r="BS25" i="120" s="1"/>
  <c r="BR18" i="120"/>
  <c r="T44" i="120"/>
  <c r="BR44" i="120" s="1"/>
  <c r="AE48" i="120"/>
  <c r="AE46" i="120" s="1"/>
  <c r="AE45" i="120" s="1"/>
  <c r="AY18" i="120"/>
  <c r="BR42" i="120"/>
  <c r="BR25" i="120" s="1"/>
  <c r="BH17" i="120"/>
  <c r="BH16" i="120" s="1"/>
  <c r="BI17" i="120"/>
  <c r="BI16" i="120" s="1"/>
  <c r="AX17" i="120"/>
  <c r="AX16" i="120" s="1"/>
  <c r="AN17" i="120"/>
  <c r="AN16" i="120" s="1"/>
  <c r="AD17" i="120"/>
  <c r="AD16" i="120" s="1"/>
  <c r="K18" i="120"/>
  <c r="J17" i="120"/>
  <c r="K17" i="120"/>
  <c r="K16" i="120" s="1"/>
  <c r="T42" i="120" l="1"/>
  <c r="T25" i="120" s="1"/>
  <c r="J16" i="120"/>
  <c r="U42" i="120"/>
  <c r="U25" i="120" s="1"/>
  <c r="AY17" i="120"/>
  <c r="AY16" i="120" s="1"/>
  <c r="AE44" i="120"/>
  <c r="AE42" i="120" s="1"/>
  <c r="AE25" i="120" s="1"/>
  <c r="AE18" i="120"/>
  <c r="BR17" i="120"/>
  <c r="BR16" i="120" s="1"/>
  <c r="BS17" i="120"/>
  <c r="BS16" i="120" s="1"/>
  <c r="AQ19" i="119"/>
  <c r="AQ17" i="119" s="1"/>
  <c r="AP19" i="119"/>
  <c r="AO19" i="119"/>
  <c r="AN19" i="119"/>
  <c r="AM19" i="119"/>
  <c r="AM17" i="119" s="1"/>
  <c r="AL19" i="119"/>
  <c r="AK19" i="119"/>
  <c r="AQ18" i="119"/>
  <c r="AP18" i="119"/>
  <c r="AO18" i="119"/>
  <c r="AN18" i="119"/>
  <c r="AN17" i="119" s="1"/>
  <c r="AM18" i="119"/>
  <c r="AL18" i="119"/>
  <c r="AK18" i="119"/>
  <c r="AI19" i="119"/>
  <c r="AH19" i="119"/>
  <c r="AG19" i="119"/>
  <c r="AF19" i="119"/>
  <c r="AE19" i="119"/>
  <c r="AD19" i="119"/>
  <c r="AD17" i="119" s="1"/>
  <c r="AC19" i="119"/>
  <c r="AI18" i="119"/>
  <c r="AH18" i="119"/>
  <c r="AG18" i="119"/>
  <c r="AG17" i="119" s="1"/>
  <c r="AF18" i="119"/>
  <c r="AE18" i="119"/>
  <c r="AD18" i="119"/>
  <c r="AC18" i="119"/>
  <c r="AC17" i="119" s="1"/>
  <c r="AA19" i="119"/>
  <c r="Z19" i="119"/>
  <c r="Y19" i="119"/>
  <c r="X19" i="119"/>
  <c r="W19" i="119"/>
  <c r="V19" i="119"/>
  <c r="U19" i="119"/>
  <c r="AA18" i="119"/>
  <c r="Z18" i="119"/>
  <c r="Y18" i="119"/>
  <c r="X18" i="119"/>
  <c r="W18" i="119"/>
  <c r="V18" i="119"/>
  <c r="U18" i="119"/>
  <c r="S19" i="119"/>
  <c r="R19" i="119"/>
  <c r="Q19" i="119"/>
  <c r="P19" i="119"/>
  <c r="O19" i="119"/>
  <c r="N19" i="119"/>
  <c r="M19" i="119"/>
  <c r="S18" i="119"/>
  <c r="R18" i="119"/>
  <c r="Q18" i="119"/>
  <c r="P18" i="119"/>
  <c r="O18" i="119"/>
  <c r="N18" i="119"/>
  <c r="M18" i="119"/>
  <c r="T17" i="120" l="1"/>
  <c r="T16" i="120" s="1"/>
  <c r="AK17" i="119"/>
  <c r="M17" i="119"/>
  <c r="Q17" i="119"/>
  <c r="AE17" i="119"/>
  <c r="AI17" i="119"/>
  <c r="AO17" i="119"/>
  <c r="U17" i="120"/>
  <c r="U16" i="120" s="1"/>
  <c r="AE17" i="120"/>
  <c r="AE16" i="120" s="1"/>
  <c r="O17" i="119"/>
  <c r="S17" i="119"/>
  <c r="W17" i="119"/>
  <c r="AA17" i="119"/>
  <c r="AH17" i="119"/>
  <c r="N17" i="119"/>
  <c r="X17" i="119"/>
  <c r="AF17" i="119"/>
  <c r="V17" i="119"/>
  <c r="P17" i="119"/>
  <c r="U17" i="119"/>
  <c r="Y17" i="119"/>
  <c r="Z17" i="119"/>
  <c r="R17" i="119"/>
  <c r="AL17" i="119"/>
  <c r="AP17" i="119"/>
  <c r="BA17" i="126" l="1"/>
  <c r="AZ17" i="126"/>
  <c r="AY17" i="126"/>
  <c r="AX17" i="126"/>
  <c r="AW17" i="126"/>
  <c r="AV17" i="126"/>
  <c r="AU17" i="126"/>
  <c r="AT17" i="126"/>
  <c r="AS17" i="126"/>
  <c r="AR17" i="126"/>
  <c r="AQ17" i="126"/>
  <c r="AP17" i="126"/>
  <c r="AO17" i="126"/>
  <c r="AN17" i="126"/>
  <c r="AM17" i="126"/>
  <c r="AL17" i="126"/>
  <c r="AK17" i="126"/>
  <c r="AJ17" i="126"/>
  <c r="AI17" i="126"/>
  <c r="AH17" i="126"/>
  <c r="AG17" i="126"/>
  <c r="AF17" i="126"/>
  <c r="AE17" i="126"/>
  <c r="AD17" i="126"/>
  <c r="AC17" i="126"/>
  <c r="AB17" i="126"/>
  <c r="AA17" i="126"/>
  <c r="Z17" i="126"/>
  <c r="Y17" i="126"/>
  <c r="X17" i="126"/>
  <c r="W17" i="126"/>
  <c r="V17" i="126"/>
  <c r="U17" i="126"/>
  <c r="T17" i="126"/>
  <c r="S17" i="126"/>
  <c r="R17" i="126"/>
  <c r="Q17" i="126"/>
  <c r="P17" i="126"/>
  <c r="O17" i="126"/>
  <c r="N17" i="126"/>
  <c r="M17" i="126"/>
  <c r="L17" i="126"/>
  <c r="K17" i="126"/>
  <c r="J17" i="126"/>
  <c r="I17" i="126"/>
  <c r="H17" i="126"/>
  <c r="G17" i="126"/>
  <c r="F17" i="126"/>
  <c r="E17" i="126"/>
  <c r="D17" i="126"/>
  <c r="BA58" i="126"/>
  <c r="AZ58" i="126"/>
  <c r="AY58" i="126"/>
  <c r="AX58" i="126"/>
  <c r="AW58" i="126"/>
  <c r="AV58" i="126"/>
  <c r="AU58" i="126"/>
  <c r="AT58" i="126"/>
  <c r="AS58" i="126"/>
  <c r="AR58" i="126"/>
  <c r="BA57" i="126"/>
  <c r="BA56" i="126" s="1"/>
  <c r="BA54" i="126" s="1"/>
  <c r="AZ57" i="126"/>
  <c r="AY57" i="126"/>
  <c r="AX57" i="126"/>
  <c r="AW57" i="126"/>
  <c r="AW56" i="126" s="1"/>
  <c r="AW54" i="126" s="1"/>
  <c r="AV57" i="126"/>
  <c r="AU57" i="126"/>
  <c r="AT57" i="126"/>
  <c r="AS57" i="126"/>
  <c r="AS56" i="126" s="1"/>
  <c r="AS54" i="126" s="1"/>
  <c r="AR57" i="126"/>
  <c r="AQ56" i="126"/>
  <c r="AQ54" i="126" s="1"/>
  <c r="AP56" i="126"/>
  <c r="AP54" i="126" s="1"/>
  <c r="AO56" i="126"/>
  <c r="AO54" i="126" s="1"/>
  <c r="AN56" i="126"/>
  <c r="AN54" i="126" s="1"/>
  <c r="AM56" i="126"/>
  <c r="AL56" i="126"/>
  <c r="AL54" i="126" s="1"/>
  <c r="AK56" i="126"/>
  <c r="AK54" i="126" s="1"/>
  <c r="AJ56" i="126"/>
  <c r="AI56" i="126"/>
  <c r="AI54" i="126" s="1"/>
  <c r="AH56" i="126"/>
  <c r="AH54" i="126" s="1"/>
  <c r="AG56" i="126"/>
  <c r="AF56" i="126"/>
  <c r="AE56" i="126"/>
  <c r="AE54" i="126" s="1"/>
  <c r="AD56" i="126"/>
  <c r="AD54" i="126" s="1"/>
  <c r="AC56" i="126"/>
  <c r="AC54" i="126" s="1"/>
  <c r="AB56" i="126"/>
  <c r="AA56" i="126"/>
  <c r="AA54" i="126" s="1"/>
  <c r="Z56" i="126"/>
  <c r="Z54" i="126" s="1"/>
  <c r="Y56" i="126"/>
  <c r="Y54" i="126" s="1"/>
  <c r="X56" i="126"/>
  <c r="W56" i="126"/>
  <c r="V56" i="126"/>
  <c r="V54" i="126" s="1"/>
  <c r="U56" i="126"/>
  <c r="U54" i="126" s="1"/>
  <c r="T56" i="126"/>
  <c r="T54" i="126" s="1"/>
  <c r="S56" i="126"/>
  <c r="S54" i="126" s="1"/>
  <c r="R56" i="126"/>
  <c r="R54" i="126" s="1"/>
  <c r="Q56" i="126"/>
  <c r="P56" i="126"/>
  <c r="O56" i="126"/>
  <c r="O54" i="126" s="1"/>
  <c r="N56" i="126"/>
  <c r="N54" i="126" s="1"/>
  <c r="M56" i="126"/>
  <c r="M54" i="126" s="1"/>
  <c r="L56" i="126"/>
  <c r="K56" i="126"/>
  <c r="K54" i="126" s="1"/>
  <c r="J56" i="126"/>
  <c r="J54" i="126" s="1"/>
  <c r="I56" i="126"/>
  <c r="H56" i="126"/>
  <c r="G56" i="126"/>
  <c r="F56" i="126"/>
  <c r="F54" i="126" s="1"/>
  <c r="E56" i="126"/>
  <c r="E54" i="126" s="1"/>
  <c r="D56" i="126"/>
  <c r="AM54" i="126"/>
  <c r="AJ54" i="126"/>
  <c r="AG54" i="126"/>
  <c r="AF54" i="126"/>
  <c r="AB54" i="126"/>
  <c r="X54" i="126"/>
  <c r="W54" i="126"/>
  <c r="Q54" i="126"/>
  <c r="P54" i="126"/>
  <c r="L54" i="126"/>
  <c r="I54" i="126"/>
  <c r="H54" i="126"/>
  <c r="G54" i="126"/>
  <c r="D54" i="126"/>
  <c r="BA50" i="126"/>
  <c r="AZ50" i="126"/>
  <c r="AY50" i="126"/>
  <c r="AX50" i="126"/>
  <c r="AW50" i="126"/>
  <c r="AV50" i="126"/>
  <c r="AU50" i="126"/>
  <c r="AT50" i="126"/>
  <c r="AS50" i="126"/>
  <c r="AR50" i="126"/>
  <c r="BA49" i="126"/>
  <c r="AZ49" i="126"/>
  <c r="AY49" i="126"/>
  <c r="AX49" i="126"/>
  <c r="AW49" i="126"/>
  <c r="AV49" i="126"/>
  <c r="AU49" i="126"/>
  <c r="AT49" i="126"/>
  <c r="AS49" i="126"/>
  <c r="AR49" i="126"/>
  <c r="AQ48" i="126"/>
  <c r="AP48" i="126"/>
  <c r="AP46" i="126" s="1"/>
  <c r="AO48" i="126"/>
  <c r="AN48" i="126"/>
  <c r="AN46" i="126" s="1"/>
  <c r="AM48" i="126"/>
  <c r="AL48" i="126"/>
  <c r="AL46" i="126" s="1"/>
  <c r="AK48" i="126"/>
  <c r="AK46" i="126" s="1"/>
  <c r="AJ48" i="126"/>
  <c r="AJ46" i="126" s="1"/>
  <c r="AJ45" i="126" s="1"/>
  <c r="AI48" i="126"/>
  <c r="AI46" i="126" s="1"/>
  <c r="AH48" i="126"/>
  <c r="AH46" i="126" s="1"/>
  <c r="AG48" i="126"/>
  <c r="AG46" i="126" s="1"/>
  <c r="AF48" i="126"/>
  <c r="AF46" i="126" s="1"/>
  <c r="AF45" i="126" s="1"/>
  <c r="AE48" i="126"/>
  <c r="AE46" i="126" s="1"/>
  <c r="AD48" i="126"/>
  <c r="AD46" i="126" s="1"/>
  <c r="AC48" i="126"/>
  <c r="AC46" i="126" s="1"/>
  <c r="AB48" i="126"/>
  <c r="AB46" i="126" s="1"/>
  <c r="AA48" i="126"/>
  <c r="Z48" i="126"/>
  <c r="Z46" i="126" s="1"/>
  <c r="Y48" i="126"/>
  <c r="X48" i="126"/>
  <c r="X46" i="126" s="1"/>
  <c r="X45" i="126" s="1"/>
  <c r="W48" i="126"/>
  <c r="V48" i="126"/>
  <c r="V46" i="126" s="1"/>
  <c r="U48" i="126"/>
  <c r="U46" i="126" s="1"/>
  <c r="T48" i="126"/>
  <c r="T46" i="126" s="1"/>
  <c r="S48" i="126"/>
  <c r="R48" i="126"/>
  <c r="R46" i="126" s="1"/>
  <c r="Q48" i="126"/>
  <c r="Q46" i="126" s="1"/>
  <c r="P48" i="126"/>
  <c r="P46" i="126" s="1"/>
  <c r="P45" i="126" s="1"/>
  <c r="O48" i="126"/>
  <c r="N48" i="126"/>
  <c r="N46" i="126" s="1"/>
  <c r="M48" i="126"/>
  <c r="M46" i="126" s="1"/>
  <c r="L48" i="126"/>
  <c r="L46" i="126" s="1"/>
  <c r="K48" i="126"/>
  <c r="J48" i="126"/>
  <c r="J46" i="126" s="1"/>
  <c r="I48" i="126"/>
  <c r="I46" i="126" s="1"/>
  <c r="H48" i="126"/>
  <c r="H46" i="126" s="1"/>
  <c r="G48" i="126"/>
  <c r="F48" i="126"/>
  <c r="F46" i="126" s="1"/>
  <c r="E48" i="126"/>
  <c r="E46" i="126" s="1"/>
  <c r="D48" i="126"/>
  <c r="D46" i="126" s="1"/>
  <c r="D45" i="126" s="1"/>
  <c r="AQ46" i="126"/>
  <c r="AQ45" i="126" s="1"/>
  <c r="AO46" i="126"/>
  <c r="AM46" i="126"/>
  <c r="AA46" i="126"/>
  <c r="AA45" i="126" s="1"/>
  <c r="Y46" i="126"/>
  <c r="W46" i="126"/>
  <c r="W45" i="126" s="1"/>
  <c r="S46" i="126"/>
  <c r="O46" i="126"/>
  <c r="K46" i="126"/>
  <c r="K45" i="126" s="1"/>
  <c r="G46" i="126"/>
  <c r="G45" i="126" s="1"/>
  <c r="T45" i="126" l="1"/>
  <c r="AR56" i="126"/>
  <c r="AR54" i="126" s="1"/>
  <c r="AV56" i="126"/>
  <c r="AV54" i="126" s="1"/>
  <c r="AZ56" i="126"/>
  <c r="AZ54" i="126" s="1"/>
  <c r="AT56" i="126"/>
  <c r="AT54" i="126" s="1"/>
  <c r="AX56" i="126"/>
  <c r="AX54" i="126" s="1"/>
  <c r="H45" i="126"/>
  <c r="AM45" i="126"/>
  <c r="W18" i="126"/>
  <c r="W16" i="126" s="1"/>
  <c r="H18" i="126"/>
  <c r="H16" i="126" s="1"/>
  <c r="P18" i="126"/>
  <c r="P16" i="126" s="1"/>
  <c r="X18" i="126"/>
  <c r="X16" i="126" s="1"/>
  <c r="AF18" i="126"/>
  <c r="AF16" i="126" s="1"/>
  <c r="AJ18" i="126"/>
  <c r="AJ16" i="126" s="1"/>
  <c r="D18" i="126"/>
  <c r="D16" i="126" s="1"/>
  <c r="T18" i="126"/>
  <c r="T16" i="126" s="1"/>
  <c r="I45" i="126"/>
  <c r="M45" i="126"/>
  <c r="Q45" i="126"/>
  <c r="U45" i="126"/>
  <c r="AK45" i="126"/>
  <c r="AS48" i="126"/>
  <c r="AS46" i="126" s="1"/>
  <c r="AS45" i="126" s="1"/>
  <c r="AW48" i="126"/>
  <c r="AW46" i="126" s="1"/>
  <c r="AW45" i="126" s="1"/>
  <c r="BA48" i="126"/>
  <c r="BA46" i="126" s="1"/>
  <c r="AU48" i="126"/>
  <c r="AU46" i="126" s="1"/>
  <c r="AY48" i="126"/>
  <c r="AY46" i="126" s="1"/>
  <c r="AY45" i="126" s="1"/>
  <c r="AO45" i="126"/>
  <c r="J45" i="126"/>
  <c r="R45" i="126"/>
  <c r="V45" i="126"/>
  <c r="Z45" i="126"/>
  <c r="AD45" i="126"/>
  <c r="AH45" i="126"/>
  <c r="AL45" i="126"/>
  <c r="AP45" i="126"/>
  <c r="AT48" i="126"/>
  <c r="AT46" i="126" s="1"/>
  <c r="AT45" i="126" s="1"/>
  <c r="AX48" i="126"/>
  <c r="AX46" i="126" s="1"/>
  <c r="AX45" i="126" s="1"/>
  <c r="G18" i="126"/>
  <c r="G16" i="126" s="1"/>
  <c r="K18" i="126"/>
  <c r="AA18" i="126"/>
  <c r="AA16" i="126" s="1"/>
  <c r="AQ18" i="126"/>
  <c r="AQ16" i="126" s="1"/>
  <c r="F45" i="126"/>
  <c r="N45" i="126"/>
  <c r="BA45" i="126"/>
  <c r="AU56" i="126"/>
  <c r="AU54" i="126" s="1"/>
  <c r="AU45" i="126" s="1"/>
  <c r="AY56" i="126"/>
  <c r="AY54" i="126" s="1"/>
  <c r="K16" i="126"/>
  <c r="O45" i="126"/>
  <c r="S45" i="126"/>
  <c r="AE45" i="126"/>
  <c r="AI45" i="126"/>
  <c r="Y45" i="126"/>
  <c r="AN45" i="126"/>
  <c r="E45" i="126"/>
  <c r="AC45" i="126"/>
  <c r="AG45" i="126"/>
  <c r="L45" i="126"/>
  <c r="AB45" i="126"/>
  <c r="AR48" i="126"/>
  <c r="AR46" i="126" s="1"/>
  <c r="AR45" i="126" s="1"/>
  <c r="AV48" i="126"/>
  <c r="AV46" i="126" s="1"/>
  <c r="AV45" i="126" s="1"/>
  <c r="AZ48" i="126"/>
  <c r="AZ46" i="126" s="1"/>
  <c r="AZ45" i="126" l="1"/>
  <c r="AM18" i="126"/>
  <c r="AM16" i="126" s="1"/>
  <c r="AY18" i="126"/>
  <c r="AY16" i="126" s="1"/>
  <c r="Y18" i="126"/>
  <c r="Y16" i="126" s="1"/>
  <c r="AS18" i="126"/>
  <c r="AS16" i="126" s="1"/>
  <c r="AL18" i="126"/>
  <c r="AL16" i="126" s="1"/>
  <c r="AR18" i="126"/>
  <c r="AR16" i="126" s="1"/>
  <c r="AC18" i="126"/>
  <c r="AC16" i="126" s="1"/>
  <c r="AI18" i="126"/>
  <c r="AI16" i="126" s="1"/>
  <c r="AU18" i="126"/>
  <c r="AU16" i="126" s="1"/>
  <c r="AX18" i="126"/>
  <c r="AX16" i="126" s="1"/>
  <c r="AH18" i="126"/>
  <c r="AH16" i="126" s="1"/>
  <c r="R18" i="126"/>
  <c r="R16" i="126" s="1"/>
  <c r="AK18" i="126"/>
  <c r="AK16" i="126" s="1"/>
  <c r="I18" i="126"/>
  <c r="I16" i="126" s="1"/>
  <c r="AV18" i="126"/>
  <c r="AV16" i="126" s="1"/>
  <c r="O18" i="126"/>
  <c r="O16" i="126" s="1"/>
  <c r="V18" i="126"/>
  <c r="V16" i="126" s="1"/>
  <c r="AB18" i="126"/>
  <c r="AB16" i="126" s="1"/>
  <c r="E18" i="126"/>
  <c r="E16" i="126" s="1"/>
  <c r="AE18" i="126"/>
  <c r="AE16" i="126" s="1"/>
  <c r="N18" i="126"/>
  <c r="N16" i="126" s="1"/>
  <c r="AT18" i="126"/>
  <c r="AT16" i="126" s="1"/>
  <c r="AD18" i="126"/>
  <c r="AD16" i="126" s="1"/>
  <c r="J18" i="126"/>
  <c r="J16" i="126" s="1"/>
  <c r="U18" i="126"/>
  <c r="U16" i="126" s="1"/>
  <c r="AG18" i="126"/>
  <c r="AG16" i="126" s="1"/>
  <c r="M18" i="126"/>
  <c r="M16" i="126" s="1"/>
  <c r="AZ18" i="126"/>
  <c r="AZ16" i="126" s="1"/>
  <c r="L18" i="126"/>
  <c r="L16" i="126" s="1"/>
  <c r="AN18" i="126"/>
  <c r="AN16" i="126" s="1"/>
  <c r="S18" i="126"/>
  <c r="S16" i="126" s="1"/>
  <c r="BA18" i="126"/>
  <c r="BA16" i="126" s="1"/>
  <c r="F18" i="126"/>
  <c r="F16" i="126" s="1"/>
  <c r="AP18" i="126"/>
  <c r="AP16" i="126" s="1"/>
  <c r="Z18" i="126"/>
  <c r="Z16" i="126" s="1"/>
  <c r="AO18" i="126"/>
  <c r="AO16" i="126" s="1"/>
  <c r="AW18" i="126"/>
  <c r="AW16" i="126" s="1"/>
  <c r="Q18" i="126"/>
  <c r="Q16" i="126" s="1"/>
  <c r="E19" i="125"/>
  <c r="V18" i="125"/>
  <c r="X18" i="125"/>
  <c r="W18" i="125"/>
  <c r="U18" i="125"/>
  <c r="T18" i="125"/>
  <c r="S18" i="125"/>
  <c r="R18" i="125"/>
  <c r="Q18" i="125"/>
  <c r="P18" i="125"/>
  <c r="O18" i="125"/>
  <c r="BI26" i="125"/>
  <c r="BJ26" i="125"/>
  <c r="BK26" i="125"/>
  <c r="BL26" i="125"/>
  <c r="BI27" i="125"/>
  <c r="BJ27" i="125"/>
  <c r="BK27" i="125"/>
  <c r="BL27" i="125"/>
  <c r="BI28" i="125"/>
  <c r="BJ28" i="125"/>
  <c r="BK28" i="125"/>
  <c r="BL28" i="125"/>
  <c r="BI29" i="125"/>
  <c r="BJ29" i="125"/>
  <c r="BK29" i="125"/>
  <c r="BL29" i="125"/>
  <c r="BI30" i="125"/>
  <c r="BJ30" i="125"/>
  <c r="BK30" i="125"/>
  <c r="BL30" i="125"/>
  <c r="BI31" i="125"/>
  <c r="BJ31" i="125"/>
  <c r="BK31" i="125"/>
  <c r="BL31" i="125"/>
  <c r="BI32" i="125"/>
  <c r="BJ32" i="125"/>
  <c r="BK32" i="125"/>
  <c r="BL32" i="125"/>
  <c r="BI33" i="125"/>
  <c r="BJ33" i="125"/>
  <c r="BK33" i="125"/>
  <c r="BL33" i="125"/>
  <c r="BI34" i="125"/>
  <c r="BJ34" i="125"/>
  <c r="BK34" i="125"/>
  <c r="BL34" i="125"/>
  <c r="BI35" i="125"/>
  <c r="BJ35" i="125"/>
  <c r="BK35" i="125"/>
  <c r="BL35" i="125"/>
  <c r="BI36" i="125"/>
  <c r="BJ36" i="125"/>
  <c r="BK36" i="125"/>
  <c r="BL36" i="125"/>
  <c r="BI37" i="125"/>
  <c r="BJ37" i="125"/>
  <c r="BK37" i="125"/>
  <c r="BL37" i="125"/>
  <c r="BI38" i="125"/>
  <c r="BJ38" i="125"/>
  <c r="BK38" i="125"/>
  <c r="BL38" i="125"/>
  <c r="BI39" i="125"/>
  <c r="BJ39" i="125"/>
  <c r="BK39" i="125"/>
  <c r="BL39" i="125"/>
  <c r="BI40" i="125"/>
  <c r="BJ40" i="125"/>
  <c r="BK40" i="125"/>
  <c r="BL40" i="125"/>
  <c r="BI41" i="125"/>
  <c r="BJ41" i="125"/>
  <c r="BK41" i="125"/>
  <c r="BL41" i="125"/>
  <c r="BI42" i="125"/>
  <c r="BJ42" i="125"/>
  <c r="BK42" i="125"/>
  <c r="BL42" i="125"/>
  <c r="BI43" i="125"/>
  <c r="BJ43" i="125"/>
  <c r="BK43" i="125"/>
  <c r="BL43" i="125"/>
  <c r="BI44" i="125"/>
  <c r="BJ44" i="125"/>
  <c r="BK44" i="125"/>
  <c r="BL44" i="125"/>
  <c r="BI45" i="125"/>
  <c r="BJ45" i="125"/>
  <c r="BK45" i="125"/>
  <c r="BL45" i="125"/>
  <c r="BI48" i="125"/>
  <c r="BJ48" i="125"/>
  <c r="BK48" i="125"/>
  <c r="BL48" i="125"/>
  <c r="BI50" i="125"/>
  <c r="BJ50" i="125"/>
  <c r="BK50" i="125"/>
  <c r="BL50" i="125"/>
  <c r="BI51" i="125"/>
  <c r="BJ51" i="125"/>
  <c r="BK51" i="125"/>
  <c r="BL51" i="125"/>
  <c r="BI52" i="125"/>
  <c r="BJ52" i="125"/>
  <c r="BK52" i="125"/>
  <c r="BL52" i="125"/>
  <c r="BI53" i="125"/>
  <c r="BJ53" i="125"/>
  <c r="BK53" i="125"/>
  <c r="BL53" i="125"/>
  <c r="BI54" i="125"/>
  <c r="BJ54" i="125"/>
  <c r="BK54" i="125"/>
  <c r="BL54" i="125"/>
  <c r="BI56" i="125"/>
  <c r="BJ56" i="125"/>
  <c r="BK56" i="125"/>
  <c r="BL56" i="125"/>
  <c r="BI58" i="125"/>
  <c r="BJ58" i="125"/>
  <c r="BK58" i="125"/>
  <c r="BL58" i="125"/>
  <c r="BI59" i="125"/>
  <c r="BJ59" i="125"/>
  <c r="BK59" i="125"/>
  <c r="BL59" i="125"/>
  <c r="BI60" i="125"/>
  <c r="BJ60" i="125"/>
  <c r="BK60" i="125"/>
  <c r="BL60" i="125"/>
  <c r="BI61" i="125"/>
  <c r="BJ61" i="125"/>
  <c r="BK61" i="125"/>
  <c r="BL61" i="125"/>
  <c r="BI62" i="125"/>
  <c r="BJ62" i="125"/>
  <c r="BK62" i="125"/>
  <c r="BL62" i="125"/>
  <c r="BI63" i="125"/>
  <c r="BJ63" i="125"/>
  <c r="BK63" i="125"/>
  <c r="BL63" i="125"/>
  <c r="BI64" i="125"/>
  <c r="BJ64" i="125"/>
  <c r="BK64" i="125"/>
  <c r="BL64" i="125"/>
  <c r="BI65" i="125"/>
  <c r="BJ65" i="125"/>
  <c r="BK65" i="125"/>
  <c r="BL65" i="125"/>
  <c r="BI66" i="125"/>
  <c r="BJ66" i="125"/>
  <c r="BK66" i="125"/>
  <c r="BL66" i="125"/>
  <c r="BI67" i="125"/>
  <c r="BJ67" i="125"/>
  <c r="BK67" i="125"/>
  <c r="BL67" i="125"/>
  <c r="BI68" i="125"/>
  <c r="BJ68" i="125"/>
  <c r="BK68" i="125"/>
  <c r="BL68" i="125"/>
  <c r="BI69" i="125"/>
  <c r="BJ69" i="125"/>
  <c r="BK69" i="125"/>
  <c r="BL69" i="125"/>
  <c r="BI70" i="125"/>
  <c r="BJ70" i="125"/>
  <c r="BK70" i="125"/>
  <c r="BL70" i="125"/>
  <c r="BI71" i="125"/>
  <c r="BJ71" i="125"/>
  <c r="BK71" i="125"/>
  <c r="BL71" i="125"/>
  <c r="BI72" i="125"/>
  <c r="BJ72" i="125"/>
  <c r="BK72" i="125"/>
  <c r="BL72" i="125"/>
  <c r="BI73" i="125"/>
  <c r="BJ73" i="125"/>
  <c r="BK73" i="125"/>
  <c r="BL73" i="125"/>
  <c r="BI74" i="125"/>
  <c r="BJ74" i="125"/>
  <c r="BK74" i="125"/>
  <c r="BL74" i="125"/>
  <c r="BI75" i="125"/>
  <c r="BJ75" i="125"/>
  <c r="BK75" i="125"/>
  <c r="BL75" i="125"/>
  <c r="BI76" i="125"/>
  <c r="BJ76" i="125"/>
  <c r="BK76" i="125"/>
  <c r="BL76" i="125"/>
  <c r="BI77" i="125"/>
  <c r="BJ77" i="125"/>
  <c r="BK77" i="125"/>
  <c r="BL77" i="125"/>
  <c r="BI78" i="125"/>
  <c r="BJ78" i="125"/>
  <c r="BK78" i="125"/>
  <c r="BL78" i="125"/>
  <c r="BI79" i="125"/>
  <c r="BJ79" i="125"/>
  <c r="BK79" i="125"/>
  <c r="BL79" i="125"/>
  <c r="BI80" i="125"/>
  <c r="BJ80" i="125"/>
  <c r="BK80" i="125"/>
  <c r="BL80" i="125"/>
  <c r="BI81" i="125"/>
  <c r="BJ81" i="125"/>
  <c r="BK81" i="125"/>
  <c r="BL81" i="125"/>
  <c r="BI86" i="125"/>
  <c r="BJ86" i="125"/>
  <c r="BK86" i="125"/>
  <c r="BL86" i="125"/>
  <c r="BI87" i="125"/>
  <c r="BJ87" i="125"/>
  <c r="BK87" i="125"/>
  <c r="BL87" i="125"/>
  <c r="BB57" i="125"/>
  <c r="BB55" i="125" s="1"/>
  <c r="BA57" i="125"/>
  <c r="BA55" i="125" s="1"/>
  <c r="AZ57" i="125"/>
  <c r="AZ55" i="125" s="1"/>
  <c r="AY57" i="125"/>
  <c r="AY55" i="125" s="1"/>
  <c r="AX57" i="125"/>
  <c r="AW57" i="125"/>
  <c r="AW55" i="125" s="1"/>
  <c r="AV57" i="125"/>
  <c r="AV55" i="125" s="1"/>
  <c r="AU57" i="125"/>
  <c r="AU55" i="125" s="1"/>
  <c r="AT57" i="125"/>
  <c r="AT55" i="125" s="1"/>
  <c r="AS57" i="125"/>
  <c r="AS55" i="125" s="1"/>
  <c r="AR57" i="125"/>
  <c r="AR55" i="125" s="1"/>
  <c r="AQ57" i="125"/>
  <c r="AQ55" i="125" s="1"/>
  <c r="AP57" i="125"/>
  <c r="AP55" i="125" s="1"/>
  <c r="AO57" i="125"/>
  <c r="AO55" i="125" s="1"/>
  <c r="AN57" i="125"/>
  <c r="AN55" i="125" s="1"/>
  <c r="AM57" i="125"/>
  <c r="AM55" i="125" s="1"/>
  <c r="AL57" i="125"/>
  <c r="AL55" i="125" s="1"/>
  <c r="AK57" i="125"/>
  <c r="AK55" i="125" s="1"/>
  <c r="AJ57" i="125"/>
  <c r="AJ55" i="125" s="1"/>
  <c r="AI57" i="125"/>
  <c r="AI55" i="125" s="1"/>
  <c r="AH57" i="125"/>
  <c r="AG57" i="125"/>
  <c r="AG55" i="125" s="1"/>
  <c r="AF57" i="125"/>
  <c r="AF55" i="125" s="1"/>
  <c r="AE57" i="125"/>
  <c r="AE55" i="125" s="1"/>
  <c r="AD57" i="125"/>
  <c r="AD55" i="125" s="1"/>
  <c r="AC57" i="125"/>
  <c r="AC55" i="125" s="1"/>
  <c r="AB57" i="125"/>
  <c r="AB55" i="125" s="1"/>
  <c r="AA57" i="125"/>
  <c r="AA55" i="125" s="1"/>
  <c r="Z57" i="125"/>
  <c r="Z55" i="125" s="1"/>
  <c r="Y57" i="125"/>
  <c r="Y55" i="125" s="1"/>
  <c r="X57" i="125"/>
  <c r="X55" i="125" s="1"/>
  <c r="W57" i="125"/>
  <c r="W55" i="125" s="1"/>
  <c r="V57" i="125"/>
  <c r="V55" i="125" s="1"/>
  <c r="U57" i="125"/>
  <c r="U55" i="125" s="1"/>
  <c r="T57" i="125"/>
  <c r="T55" i="125" s="1"/>
  <c r="S57" i="125"/>
  <c r="S55" i="125" s="1"/>
  <c r="R57" i="125"/>
  <c r="Q57" i="125"/>
  <c r="Q55" i="125" s="1"/>
  <c r="P57" i="125"/>
  <c r="P55" i="125" s="1"/>
  <c r="O57" i="125"/>
  <c r="O55" i="125" s="1"/>
  <c r="N57" i="125"/>
  <c r="BL57" i="125" s="1"/>
  <c r="M57" i="125"/>
  <c r="M55" i="125" s="1"/>
  <c r="BK55" i="125" s="1"/>
  <c r="L57" i="125"/>
  <c r="L55" i="125" s="1"/>
  <c r="BJ55" i="125" s="1"/>
  <c r="K57" i="125"/>
  <c r="K55" i="125" s="1"/>
  <c r="BI55" i="125" s="1"/>
  <c r="J57" i="125"/>
  <c r="J55" i="125" s="1"/>
  <c r="I57" i="125"/>
  <c r="I55" i="125" s="1"/>
  <c r="H57" i="125"/>
  <c r="H55" i="125" s="1"/>
  <c r="G57" i="125"/>
  <c r="G55" i="125" s="1"/>
  <c r="F57" i="125"/>
  <c r="F55" i="125" s="1"/>
  <c r="E57" i="125"/>
  <c r="E55" i="125" s="1"/>
  <c r="D57" i="125"/>
  <c r="D55" i="125" s="1"/>
  <c r="AX55" i="125"/>
  <c r="AH55" i="125"/>
  <c r="R55" i="125"/>
  <c r="AJ53" i="125"/>
  <c r="P52" i="125"/>
  <c r="P49" i="125" s="1"/>
  <c r="P47" i="125" s="1"/>
  <c r="BB49" i="125"/>
  <c r="BB47" i="125" s="1"/>
  <c r="BA49" i="125"/>
  <c r="BA47" i="125" s="1"/>
  <c r="BA46" i="125" s="1"/>
  <c r="AZ49" i="125"/>
  <c r="AZ47" i="125" s="1"/>
  <c r="AY49" i="125"/>
  <c r="AY47" i="125" s="1"/>
  <c r="AX49" i="125"/>
  <c r="AW49" i="125"/>
  <c r="AW47" i="125" s="1"/>
  <c r="AW46" i="125" s="1"/>
  <c r="AV49" i="125"/>
  <c r="AV47" i="125" s="1"/>
  <c r="AU49" i="125"/>
  <c r="AU47" i="125" s="1"/>
  <c r="AT49" i="125"/>
  <c r="AT47" i="125" s="1"/>
  <c r="AS49" i="125"/>
  <c r="AS47" i="125" s="1"/>
  <c r="AS46" i="125" s="1"/>
  <c r="AR49" i="125"/>
  <c r="AR47" i="125" s="1"/>
  <c r="AQ49" i="125"/>
  <c r="AQ47" i="125" s="1"/>
  <c r="AP49" i="125"/>
  <c r="AO49" i="125"/>
  <c r="AN49" i="125"/>
  <c r="AN47" i="125" s="1"/>
  <c r="AM49" i="125"/>
  <c r="AM47" i="125" s="1"/>
  <c r="AL49" i="125"/>
  <c r="AL47" i="125" s="1"/>
  <c r="AK49" i="125"/>
  <c r="AK47" i="125" s="1"/>
  <c r="AK46" i="125" s="1"/>
  <c r="AJ49" i="125"/>
  <c r="AJ47" i="125" s="1"/>
  <c r="AI49" i="125"/>
  <c r="AI47" i="125" s="1"/>
  <c r="AH49" i="125"/>
  <c r="AG49" i="125"/>
  <c r="AG47" i="125" s="1"/>
  <c r="AG46" i="125" s="1"/>
  <c r="AF49" i="125"/>
  <c r="AF47" i="125" s="1"/>
  <c r="AE49" i="125"/>
  <c r="AE47" i="125" s="1"/>
  <c r="AD49" i="125"/>
  <c r="AD47" i="125" s="1"/>
  <c r="AC49" i="125"/>
  <c r="AC47" i="125" s="1"/>
  <c r="AC46" i="125" s="1"/>
  <c r="AB49" i="125"/>
  <c r="AB47" i="125" s="1"/>
  <c r="AA49" i="125"/>
  <c r="AA47" i="125" s="1"/>
  <c r="Z49" i="125"/>
  <c r="Z47" i="125" s="1"/>
  <c r="Y49" i="125"/>
  <c r="Y47" i="125" s="1"/>
  <c r="Y46" i="125" s="1"/>
  <c r="X49" i="125"/>
  <c r="X47" i="125" s="1"/>
  <c r="W49" i="125"/>
  <c r="W47" i="125" s="1"/>
  <c r="V49" i="125"/>
  <c r="V47" i="125" s="1"/>
  <c r="U49" i="125"/>
  <c r="U47" i="125" s="1"/>
  <c r="U46" i="125" s="1"/>
  <c r="T49" i="125"/>
  <c r="T47" i="125" s="1"/>
  <c r="S49" i="125"/>
  <c r="S47" i="125" s="1"/>
  <c r="R49" i="125"/>
  <c r="Q49" i="125"/>
  <c r="Q47" i="125" s="1"/>
  <c r="Q46" i="125" s="1"/>
  <c r="O49" i="125"/>
  <c r="O47" i="125" s="1"/>
  <c r="N49" i="125"/>
  <c r="N47" i="125" s="1"/>
  <c r="M49" i="125"/>
  <c r="M47" i="125" s="1"/>
  <c r="M46" i="125" s="1"/>
  <c r="L49" i="125"/>
  <c r="L47" i="125" s="1"/>
  <c r="L46" i="125" s="1"/>
  <c r="K49" i="125"/>
  <c r="K47" i="125" s="1"/>
  <c r="J49" i="125"/>
  <c r="J47" i="125" s="1"/>
  <c r="I49" i="125"/>
  <c r="H49" i="125"/>
  <c r="H47" i="125" s="1"/>
  <c r="G49" i="125"/>
  <c r="G47" i="125" s="1"/>
  <c r="F49" i="125"/>
  <c r="F47" i="125" s="1"/>
  <c r="E49" i="125"/>
  <c r="E47" i="125" s="1"/>
  <c r="D49" i="125"/>
  <c r="D47" i="125" s="1"/>
  <c r="AX47" i="125"/>
  <c r="AP47" i="125"/>
  <c r="AO47" i="125"/>
  <c r="AO46" i="125" s="1"/>
  <c r="AH47" i="125"/>
  <c r="R47" i="125"/>
  <c r="I47" i="125"/>
  <c r="I46" i="125" s="1"/>
  <c r="D46" i="125" l="1"/>
  <c r="AX46" i="125"/>
  <c r="BI47" i="125"/>
  <c r="BK49" i="125"/>
  <c r="BK57" i="125"/>
  <c r="BK47" i="125"/>
  <c r="H46" i="125"/>
  <c r="Z46" i="125"/>
  <c r="Z25" i="125" s="1"/>
  <c r="AX19" i="125"/>
  <c r="J46" i="125"/>
  <c r="BJ57" i="125"/>
  <c r="BJ49" i="125"/>
  <c r="BJ47" i="125"/>
  <c r="I19" i="125"/>
  <c r="AH46" i="125"/>
  <c r="AD46" i="125"/>
  <c r="AT46" i="125"/>
  <c r="AT25" i="125" s="1"/>
  <c r="BI57" i="125"/>
  <c r="BI49" i="125"/>
  <c r="L19" i="125"/>
  <c r="R46" i="125"/>
  <c r="AP46" i="125"/>
  <c r="N55" i="125"/>
  <c r="BL55" i="125" s="1"/>
  <c r="BL49" i="125"/>
  <c r="BL47" i="125"/>
  <c r="M19" i="125"/>
  <c r="M17" i="125" s="1"/>
  <c r="Q19" i="125"/>
  <c r="Q17" i="125" s="1"/>
  <c r="U19" i="125"/>
  <c r="U17" i="125" s="1"/>
  <c r="Y19" i="125"/>
  <c r="AC19" i="125"/>
  <c r="AG19" i="125"/>
  <c r="AK19" i="125"/>
  <c r="AO19" i="125"/>
  <c r="AS19" i="125"/>
  <c r="AW19" i="125"/>
  <c r="BA19" i="125"/>
  <c r="P46" i="125"/>
  <c r="P25" i="125" s="1"/>
  <c r="T46" i="125"/>
  <c r="X46" i="125"/>
  <c r="AB46" i="125"/>
  <c r="AF46" i="125"/>
  <c r="AJ46" i="125"/>
  <c r="AJ25" i="125" s="1"/>
  <c r="AN46" i="125"/>
  <c r="AR46" i="125"/>
  <c r="AV46" i="125"/>
  <c r="AZ46" i="125"/>
  <c r="S46" i="125"/>
  <c r="W46" i="125"/>
  <c r="AA46" i="125"/>
  <c r="AE46" i="125"/>
  <c r="AI46" i="125"/>
  <c r="AM46" i="125"/>
  <c r="AQ46" i="125"/>
  <c r="AU46" i="125"/>
  <c r="AY46" i="125"/>
  <c r="F46" i="125"/>
  <c r="V46" i="125"/>
  <c r="AL46" i="125"/>
  <c r="BB46" i="125"/>
  <c r="G46" i="125"/>
  <c r="K46" i="125"/>
  <c r="O46" i="125"/>
  <c r="D19" i="125" l="1"/>
  <c r="BJ46" i="125"/>
  <c r="H19" i="125"/>
  <c r="AQ19" i="125"/>
  <c r="AF19" i="125"/>
  <c r="AT19" i="125"/>
  <c r="G19" i="125"/>
  <c r="F19" i="125"/>
  <c r="AM19" i="125"/>
  <c r="BK46" i="125"/>
  <c r="W19" i="125"/>
  <c r="W17" i="125" s="1"/>
  <c r="AR19" i="125"/>
  <c r="AB19" i="125"/>
  <c r="AD19" i="125"/>
  <c r="Z19" i="125"/>
  <c r="K19" i="125"/>
  <c r="BI46" i="125"/>
  <c r="AV19" i="125"/>
  <c r="BB19" i="125"/>
  <c r="AY19" i="125"/>
  <c r="AI19" i="125"/>
  <c r="S19" i="125"/>
  <c r="S17" i="125" s="1"/>
  <c r="AN19" i="125"/>
  <c r="X19" i="125"/>
  <c r="X17" i="125" s="1"/>
  <c r="N46" i="125"/>
  <c r="AH19" i="125"/>
  <c r="J19" i="125"/>
  <c r="V19" i="125"/>
  <c r="V17" i="125" s="1"/>
  <c r="AA19" i="125"/>
  <c r="P19" i="125"/>
  <c r="P17" i="125" s="1"/>
  <c r="R19" i="125"/>
  <c r="R17" i="125" s="1"/>
  <c r="O19" i="125"/>
  <c r="O17" i="125" s="1"/>
  <c r="AL19" i="125"/>
  <c r="AU19" i="125"/>
  <c r="AE19" i="125"/>
  <c r="AZ19" i="125"/>
  <c r="AJ19" i="125"/>
  <c r="T19" i="125"/>
  <c r="T17" i="125" s="1"/>
  <c r="AP19" i="125"/>
  <c r="BL46" i="125" l="1"/>
  <c r="N19" i="125"/>
  <c r="L17" i="125" l="1"/>
  <c r="N17" i="125"/>
  <c r="S52" i="166" l="1"/>
  <c r="R52" i="166"/>
  <c r="O52" i="166"/>
  <c r="M52" i="166"/>
  <c r="M50" i="166" s="1"/>
  <c r="J52" i="166"/>
  <c r="H52" i="166"/>
  <c r="G52" i="166"/>
  <c r="E52" i="166"/>
  <c r="E50" i="166" s="1"/>
  <c r="D52" i="166"/>
  <c r="S50" i="166"/>
  <c r="R50" i="166"/>
  <c r="O50" i="166"/>
  <c r="O45" i="166" s="1"/>
  <c r="O24" i="166" s="1"/>
  <c r="J50" i="166"/>
  <c r="H50" i="166"/>
  <c r="G50" i="166"/>
  <c r="D50" i="166"/>
  <c r="S48" i="166"/>
  <c r="R48" i="166"/>
  <c r="R46" i="166" s="1"/>
  <c r="O48" i="166"/>
  <c r="M48" i="166"/>
  <c r="J48" i="166"/>
  <c r="H48" i="166"/>
  <c r="H46" i="166" s="1"/>
  <c r="H45" i="166" s="1"/>
  <c r="H24" i="166" s="1"/>
  <c r="G48" i="166"/>
  <c r="G46" i="166" s="1"/>
  <c r="E48" i="166"/>
  <c r="E46" i="166" s="1"/>
  <c r="D48" i="166"/>
  <c r="S46" i="166"/>
  <c r="S45" i="166" s="1"/>
  <c r="S24" i="166" s="1"/>
  <c r="O46" i="166"/>
  <c r="M46" i="166"/>
  <c r="J46" i="166"/>
  <c r="J45" i="166" s="1"/>
  <c r="J24" i="166" s="1"/>
  <c r="D46" i="166"/>
  <c r="D45" i="166" l="1"/>
  <c r="D24" i="166" s="1"/>
  <c r="R45" i="166"/>
  <c r="R24" i="166" s="1"/>
  <c r="R16" i="166" s="1"/>
  <c r="E45" i="166"/>
  <c r="E24" i="166" s="1"/>
  <c r="E16" i="166" s="1"/>
  <c r="M45" i="166"/>
  <c r="M24" i="166" s="1"/>
  <c r="M16" i="166" s="1"/>
  <c r="G45" i="166"/>
  <c r="G24" i="166" s="1"/>
  <c r="G16" i="166" s="1"/>
  <c r="S16" i="166"/>
  <c r="J16" i="166"/>
  <c r="D16" i="166"/>
  <c r="O16" i="166"/>
  <c r="H16" i="166"/>
  <c r="S52" i="165"/>
  <c r="R52" i="165"/>
  <c r="R50" i="165" s="1"/>
  <c r="O52" i="165"/>
  <c r="M52" i="165"/>
  <c r="M50" i="165" s="1"/>
  <c r="J52" i="165"/>
  <c r="H52" i="165"/>
  <c r="G52" i="165"/>
  <c r="E52" i="165"/>
  <c r="E50" i="165" s="1"/>
  <c r="D52" i="165"/>
  <c r="S50" i="165"/>
  <c r="O50" i="165"/>
  <c r="O45" i="165" s="1"/>
  <c r="O24" i="165" s="1"/>
  <c r="J50" i="165"/>
  <c r="H50" i="165"/>
  <c r="G50" i="165"/>
  <c r="D50" i="165"/>
  <c r="S48" i="165"/>
  <c r="R48" i="165"/>
  <c r="R46" i="165" s="1"/>
  <c r="O48" i="165"/>
  <c r="M48" i="165"/>
  <c r="J48" i="165"/>
  <c r="H48" i="165"/>
  <c r="H46" i="165" s="1"/>
  <c r="H45" i="165" s="1"/>
  <c r="H24" i="165" s="1"/>
  <c r="G48" i="165"/>
  <c r="G46" i="165" s="1"/>
  <c r="E48" i="165"/>
  <c r="E46" i="165" s="1"/>
  <c r="D48" i="165"/>
  <c r="S46" i="165"/>
  <c r="S45" i="165" s="1"/>
  <c r="S24" i="165" s="1"/>
  <c r="O46" i="165"/>
  <c r="M46" i="165"/>
  <c r="J46" i="165"/>
  <c r="J45" i="165" s="1"/>
  <c r="J24" i="165" s="1"/>
  <c r="D46" i="165"/>
  <c r="D45" i="165" l="1"/>
  <c r="D24" i="165" s="1"/>
  <c r="E45" i="165"/>
  <c r="E24" i="165" s="1"/>
  <c r="G45" i="165"/>
  <c r="G24" i="165" s="1"/>
  <c r="R45" i="165"/>
  <c r="R24" i="165" s="1"/>
  <c r="M45" i="165"/>
  <c r="M24" i="165" s="1"/>
  <c r="M16" i="165" l="1"/>
  <c r="E16" i="165"/>
  <c r="O16" i="165"/>
  <c r="G16" i="165"/>
  <c r="R16" i="165"/>
  <c r="H16" i="165"/>
  <c r="S16" i="165"/>
  <c r="J16" i="165"/>
  <c r="D16" i="165"/>
  <c r="S51" i="164"/>
  <c r="R51" i="164"/>
  <c r="R49" i="164" s="1"/>
  <c r="O51" i="164"/>
  <c r="M51" i="164"/>
  <c r="M49" i="164" s="1"/>
  <c r="J51" i="164"/>
  <c r="H51" i="164"/>
  <c r="H49" i="164" s="1"/>
  <c r="G51" i="164"/>
  <c r="E51" i="164"/>
  <c r="E49" i="164" s="1"/>
  <c r="D51" i="164"/>
  <c r="S49" i="164"/>
  <c r="O49" i="164"/>
  <c r="J49" i="164"/>
  <c r="G49" i="164"/>
  <c r="D49" i="164"/>
  <c r="S46" i="164"/>
  <c r="S45" i="164" s="1"/>
  <c r="S24" i="164" s="1"/>
  <c r="R46" i="164"/>
  <c r="O46" i="164"/>
  <c r="M46" i="164"/>
  <c r="J46" i="164"/>
  <c r="H46" i="164"/>
  <c r="G46" i="164"/>
  <c r="E46" i="164"/>
  <c r="D46" i="164"/>
  <c r="D45" i="164" s="1"/>
  <c r="D24" i="164" s="1"/>
  <c r="J45" i="164"/>
  <c r="J24" i="164" s="1"/>
  <c r="O45" i="164" l="1"/>
  <c r="O24" i="164" s="1"/>
  <c r="H45" i="164"/>
  <c r="H24" i="164" s="1"/>
  <c r="E45" i="164"/>
  <c r="E24" i="164" s="1"/>
  <c r="M45" i="164"/>
  <c r="M24" i="164" s="1"/>
  <c r="G45" i="164"/>
  <c r="G24" i="164" s="1"/>
  <c r="R45" i="164"/>
  <c r="R24" i="164" s="1"/>
  <c r="M16" i="164" l="1"/>
  <c r="E16" i="164"/>
  <c r="O16" i="164"/>
  <c r="G16" i="164"/>
  <c r="R16" i="164"/>
  <c r="H16" i="164"/>
  <c r="S16" i="164"/>
  <c r="J16" i="164"/>
  <c r="D16" i="164"/>
  <c r="S52" i="163"/>
  <c r="R52" i="163"/>
  <c r="R50" i="163" s="1"/>
  <c r="O52" i="163"/>
  <c r="O50" i="163" s="1"/>
  <c r="M52" i="163"/>
  <c r="M50" i="163" s="1"/>
  <c r="J52" i="163"/>
  <c r="H52" i="163"/>
  <c r="H50" i="163" s="1"/>
  <c r="G52" i="163"/>
  <c r="G50" i="163" s="1"/>
  <c r="E52" i="163"/>
  <c r="E50" i="163" s="1"/>
  <c r="D52" i="163"/>
  <c r="S50" i="163"/>
  <c r="J50" i="163"/>
  <c r="D50" i="163"/>
  <c r="S48" i="163"/>
  <c r="S46" i="163" s="1"/>
  <c r="S45" i="163" s="1"/>
  <c r="S24" i="163" s="1"/>
  <c r="R48" i="163"/>
  <c r="R46" i="163" s="1"/>
  <c r="O48" i="163"/>
  <c r="O46" i="163" s="1"/>
  <c r="M48" i="163"/>
  <c r="J48" i="163"/>
  <c r="J46" i="163" s="1"/>
  <c r="H48" i="163"/>
  <c r="H46" i="163" s="1"/>
  <c r="G48" i="163"/>
  <c r="G46" i="163" s="1"/>
  <c r="E48" i="163"/>
  <c r="E46" i="163" s="1"/>
  <c r="D48" i="163"/>
  <c r="D46" i="163" s="1"/>
  <c r="D45" i="163" s="1"/>
  <c r="D24" i="163" s="1"/>
  <c r="M46" i="163"/>
  <c r="J45" i="163" l="1"/>
  <c r="J24" i="163" s="1"/>
  <c r="H45" i="163"/>
  <c r="H24" i="163" s="1"/>
  <c r="O45" i="163"/>
  <c r="O24" i="163" s="1"/>
  <c r="E45" i="163"/>
  <c r="E24" i="163" s="1"/>
  <c r="M45" i="163"/>
  <c r="M24" i="163" s="1"/>
  <c r="G45" i="163"/>
  <c r="G24" i="163" s="1"/>
  <c r="G16" i="163" s="1"/>
  <c r="R45" i="163"/>
  <c r="R24" i="163" s="1"/>
  <c r="R16" i="163" s="1"/>
  <c r="H16" i="163"/>
  <c r="S16" i="163"/>
  <c r="J16" i="163"/>
  <c r="D16" i="163"/>
  <c r="S53" i="151"/>
  <c r="S51" i="151" s="1"/>
  <c r="R53" i="151"/>
  <c r="R51" i="151" s="1"/>
  <c r="Q53" i="151"/>
  <c r="Q51" i="151" s="1"/>
  <c r="M53" i="151"/>
  <c r="M51" i="151" s="1"/>
  <c r="J53" i="151"/>
  <c r="J51" i="151" s="1"/>
  <c r="H53" i="151"/>
  <c r="G53" i="151"/>
  <c r="G51" i="151" s="1"/>
  <c r="E51" i="151"/>
  <c r="D53" i="151"/>
  <c r="D51" i="151" s="1"/>
  <c r="H51" i="151"/>
  <c r="S48" i="151"/>
  <c r="S46" i="151" s="1"/>
  <c r="R48" i="151"/>
  <c r="R46" i="151" s="1"/>
  <c r="Q48" i="151"/>
  <c r="Q46" i="151" s="1"/>
  <c r="M48" i="151"/>
  <c r="M46" i="151" s="1"/>
  <c r="J48" i="151"/>
  <c r="J46" i="151" s="1"/>
  <c r="H48" i="151"/>
  <c r="H46" i="151" s="1"/>
  <c r="G48" i="151"/>
  <c r="G46" i="151" s="1"/>
  <c r="E46" i="151"/>
  <c r="D48" i="151"/>
  <c r="D46" i="151" s="1"/>
  <c r="H45" i="151" l="1"/>
  <c r="H24" i="151" s="1"/>
  <c r="H16" i="151" s="1"/>
  <c r="J45" i="151"/>
  <c r="J24" i="151" s="1"/>
  <c r="J16" i="151" s="1"/>
  <c r="S45" i="151"/>
  <c r="S24" i="151" s="1"/>
  <c r="S16" i="151" s="1"/>
  <c r="Q45" i="151"/>
  <c r="Q24" i="151" s="1"/>
  <c r="Q16" i="151" s="1"/>
  <c r="M16" i="163"/>
  <c r="O16" i="163"/>
  <c r="E16" i="163"/>
  <c r="D45" i="151"/>
  <c r="E45" i="151"/>
  <c r="G45" i="151"/>
  <c r="G24" i="151" s="1"/>
  <c r="G16" i="151" s="1"/>
  <c r="R45" i="151"/>
  <c r="R24" i="151" s="1"/>
  <c r="R16" i="151" s="1"/>
  <c r="M45" i="151"/>
  <c r="M24" i="151" s="1"/>
  <c r="M16" i="151" s="1"/>
  <c r="D24" i="151" l="1"/>
  <c r="D16" i="151" s="1"/>
  <c r="E24" i="151"/>
  <c r="E16" i="151" s="1"/>
  <c r="L21" i="115"/>
  <c r="L20" i="115"/>
  <c r="L18" i="115"/>
  <c r="L15" i="115"/>
  <c r="S64" i="115"/>
  <c r="S63" i="115"/>
  <c r="S62" i="115"/>
  <c r="S61" i="115"/>
  <c r="S60" i="115"/>
  <c r="S59" i="115"/>
  <c r="S58" i="115"/>
  <c r="S57" i="115"/>
  <c r="S54" i="115"/>
  <c r="S51" i="115"/>
  <c r="S50" i="115"/>
  <c r="S49" i="115"/>
  <c r="S48" i="115"/>
  <c r="S46" i="115"/>
  <c r="N47" i="115"/>
  <c r="N45" i="115" s="1"/>
  <c r="G64" i="115" l="1"/>
  <c r="G62" i="115"/>
  <c r="G61" i="115"/>
  <c r="G60" i="115"/>
  <c r="G59" i="115"/>
  <c r="G58" i="115"/>
  <c r="G57" i="115"/>
  <c r="G56" i="115"/>
  <c r="G54" i="115"/>
  <c r="G52" i="115"/>
  <c r="G51" i="115"/>
  <c r="G50" i="115"/>
  <c r="H55" i="115"/>
  <c r="J55" i="115"/>
  <c r="R53" i="115"/>
  <c r="Q55" i="115"/>
  <c r="Q53" i="115" s="1"/>
  <c r="R47" i="115"/>
  <c r="R45" i="115" s="1"/>
  <c r="Q47" i="115"/>
  <c r="Q45" i="115" s="1"/>
  <c r="P47" i="115"/>
  <c r="P45" i="115" s="1"/>
  <c r="O47" i="115"/>
  <c r="O45" i="115" s="1"/>
  <c r="R16" i="115"/>
  <c r="Q16" i="115"/>
  <c r="P16" i="115"/>
  <c r="O16" i="115"/>
  <c r="N16" i="115"/>
  <c r="L16" i="115"/>
  <c r="K47" i="115"/>
  <c r="K45" i="115" s="1"/>
  <c r="J47" i="115"/>
  <c r="J45" i="115" s="1"/>
  <c r="I45" i="115"/>
  <c r="H47" i="115"/>
  <c r="H45" i="115" s="1"/>
  <c r="K16" i="115"/>
  <c r="J16" i="115"/>
  <c r="I16" i="115"/>
  <c r="H16" i="115"/>
  <c r="G16" i="115"/>
  <c r="S45" i="115" l="1"/>
  <c r="H53" i="115"/>
  <c r="G55" i="115"/>
  <c r="G47" i="115"/>
  <c r="G45" i="115" s="1"/>
  <c r="O53" i="115"/>
  <c r="O44" i="115" s="1"/>
  <c r="O23" i="115" s="1"/>
  <c r="N53" i="115"/>
  <c r="N44" i="115" s="1"/>
  <c r="P53" i="115"/>
  <c r="S55" i="115"/>
  <c r="S47" i="115"/>
  <c r="I44" i="115"/>
  <c r="I23" i="115" s="1"/>
  <c r="K53" i="115"/>
  <c r="K44" i="115" s="1"/>
  <c r="K23" i="115" s="1"/>
  <c r="J53" i="115"/>
  <c r="R44" i="115"/>
  <c r="R23" i="115" s="1"/>
  <c r="Q44" i="115"/>
  <c r="Q23" i="115" s="1"/>
  <c r="H44" i="115"/>
  <c r="H23" i="115" s="1"/>
  <c r="L17" i="115"/>
  <c r="S53" i="115" l="1"/>
  <c r="N17" i="115"/>
  <c r="N23" i="115"/>
  <c r="G53" i="115"/>
  <c r="G44" i="115" s="1"/>
  <c r="G23" i="115" s="1"/>
  <c r="H17" i="115"/>
  <c r="H15" i="115" s="1"/>
  <c r="P44" i="115"/>
  <c r="Q17" i="115"/>
  <c r="Q15" i="115" s="1"/>
  <c r="R17" i="115"/>
  <c r="R15" i="115" s="1"/>
  <c r="O17" i="115"/>
  <c r="O15" i="115" s="1"/>
  <c r="J44" i="115"/>
  <c r="K17" i="115"/>
  <c r="K15" i="115" s="1"/>
  <c r="I17" i="115"/>
  <c r="I15" i="115" s="1"/>
  <c r="N15" i="115"/>
  <c r="J17" i="115" l="1"/>
  <c r="J15" i="115" s="1"/>
  <c r="J23" i="115"/>
  <c r="P17" i="115"/>
  <c r="P15" i="115" s="1"/>
  <c r="P23" i="115"/>
  <c r="S44" i="115"/>
  <c r="S17" i="115" s="1"/>
  <c r="G17" i="115"/>
  <c r="G15" i="115" s="1"/>
  <c r="E64" i="115" l="1"/>
  <c r="E63" i="115"/>
  <c r="E62" i="115"/>
  <c r="E61" i="115"/>
  <c r="E60" i="115"/>
  <c r="E59" i="115"/>
  <c r="E58" i="115"/>
  <c r="E57" i="115"/>
  <c r="E56" i="115"/>
  <c r="E52" i="115"/>
  <c r="E51" i="115"/>
  <c r="E50" i="115"/>
  <c r="E49" i="115"/>
  <c r="E48" i="115"/>
  <c r="S41" i="115"/>
  <c r="S24" i="115" s="1"/>
  <c r="S23" i="115" s="1"/>
  <c r="AN85" i="12"/>
  <c r="AN84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4" i="12"/>
  <c r="AN52" i="12"/>
  <c r="AN51" i="12"/>
  <c r="AN50" i="12"/>
  <c r="AN49" i="12"/>
  <c r="AN48" i="12"/>
  <c r="AN46" i="12"/>
  <c r="AN43" i="12"/>
  <c r="AN42" i="12"/>
  <c r="AN41" i="12"/>
  <c r="AN40" i="12"/>
  <c r="AN39" i="12"/>
  <c r="AN38" i="12"/>
  <c r="AN37" i="12"/>
  <c r="AN36" i="12"/>
  <c r="AN35" i="12"/>
  <c r="AN34" i="12"/>
  <c r="AN33" i="12"/>
  <c r="AN32" i="12"/>
  <c r="AN31" i="12"/>
  <c r="AN30" i="12"/>
  <c r="AN29" i="12"/>
  <c r="AN28" i="12"/>
  <c r="AN27" i="12"/>
  <c r="AN26" i="12"/>
  <c r="AN25" i="12"/>
  <c r="AL85" i="12"/>
  <c r="AK85" i="12"/>
  <c r="AL84" i="12"/>
  <c r="AK84" i="12"/>
  <c r="AL79" i="12"/>
  <c r="AK79" i="12"/>
  <c r="AL78" i="12"/>
  <c r="AK78" i="12"/>
  <c r="AL77" i="12"/>
  <c r="AK77" i="12"/>
  <c r="AL76" i="12"/>
  <c r="AK76" i="12"/>
  <c r="AL75" i="12"/>
  <c r="AK75" i="12"/>
  <c r="AL74" i="12"/>
  <c r="AK74" i="12"/>
  <c r="AL73" i="12"/>
  <c r="AK73" i="12"/>
  <c r="AL72" i="12"/>
  <c r="AK72" i="12"/>
  <c r="AL71" i="12"/>
  <c r="AK71" i="12"/>
  <c r="AL70" i="12"/>
  <c r="AK70" i="12"/>
  <c r="AL69" i="12"/>
  <c r="AK69" i="12"/>
  <c r="AL68" i="12"/>
  <c r="AK68" i="12"/>
  <c r="AL67" i="12"/>
  <c r="AK67" i="12"/>
  <c r="AL66" i="12"/>
  <c r="AK66" i="12"/>
  <c r="AL65" i="12"/>
  <c r="AK65" i="12"/>
  <c r="AL64" i="12"/>
  <c r="AK64" i="12"/>
  <c r="AL63" i="12"/>
  <c r="AK63" i="12"/>
  <c r="AL62" i="12"/>
  <c r="AK62" i="12"/>
  <c r="AL61" i="12"/>
  <c r="AK61" i="12"/>
  <c r="AL60" i="12"/>
  <c r="AK60" i="12"/>
  <c r="AL59" i="12"/>
  <c r="AK59" i="12"/>
  <c r="AL58" i="12"/>
  <c r="AK58" i="12"/>
  <c r="AL57" i="12"/>
  <c r="AK57" i="12"/>
  <c r="AL56" i="12"/>
  <c r="AK56" i="12"/>
  <c r="AL54" i="12"/>
  <c r="AK54" i="12"/>
  <c r="AL52" i="12"/>
  <c r="AK52" i="12"/>
  <c r="AL51" i="12"/>
  <c r="AK51" i="12"/>
  <c r="AL50" i="12"/>
  <c r="AK50" i="12"/>
  <c r="AL49" i="12"/>
  <c r="AK49" i="12"/>
  <c r="AL48" i="12"/>
  <c r="AK48" i="12"/>
  <c r="AL46" i="12"/>
  <c r="AK46" i="12"/>
  <c r="AL43" i="12"/>
  <c r="AK43" i="12"/>
  <c r="AL42" i="12"/>
  <c r="AK42" i="12"/>
  <c r="AL41" i="12"/>
  <c r="AK41" i="12"/>
  <c r="AL40" i="12"/>
  <c r="AK40" i="12"/>
  <c r="AL39" i="12"/>
  <c r="AK39" i="12"/>
  <c r="AL38" i="12"/>
  <c r="AK38" i="12"/>
  <c r="AL37" i="12"/>
  <c r="AK37" i="12"/>
  <c r="AL36" i="12"/>
  <c r="AK36" i="12"/>
  <c r="AL35" i="12"/>
  <c r="AK35" i="12"/>
  <c r="AL34" i="12"/>
  <c r="AK34" i="12"/>
  <c r="AL33" i="12"/>
  <c r="AK33" i="12"/>
  <c r="AL32" i="12"/>
  <c r="AK32" i="12"/>
  <c r="AL31" i="12"/>
  <c r="AK31" i="12"/>
  <c r="AL30" i="12"/>
  <c r="AK30" i="12"/>
  <c r="AL29" i="12"/>
  <c r="AK29" i="12"/>
  <c r="AL28" i="12"/>
  <c r="AK28" i="12"/>
  <c r="AL27" i="12"/>
  <c r="AK27" i="12"/>
  <c r="AL26" i="12"/>
  <c r="AK26" i="12"/>
  <c r="AL25" i="12"/>
  <c r="AK25" i="12"/>
  <c r="AL24" i="12"/>
  <c r="AK24" i="12"/>
  <c r="AM51" i="12"/>
  <c r="AJ52" i="12"/>
  <c r="AM52" i="12"/>
  <c r="AM85" i="12"/>
  <c r="AM84" i="12"/>
  <c r="AM79" i="12"/>
  <c r="AM78" i="12"/>
  <c r="AM77" i="12"/>
  <c r="AM76" i="12"/>
  <c r="AM75" i="12"/>
  <c r="AM74" i="12"/>
  <c r="AM73" i="12"/>
  <c r="AM72" i="12"/>
  <c r="AM71" i="12"/>
  <c r="AM70" i="12"/>
  <c r="AM69" i="12"/>
  <c r="AM68" i="12"/>
  <c r="AM67" i="12"/>
  <c r="AM66" i="12"/>
  <c r="AM65" i="12"/>
  <c r="AM64" i="12"/>
  <c r="AM63" i="12"/>
  <c r="AM62" i="12"/>
  <c r="AM61" i="12"/>
  <c r="AM60" i="12"/>
  <c r="AM59" i="12"/>
  <c r="AM58" i="12"/>
  <c r="AM57" i="12"/>
  <c r="AM56" i="12"/>
  <c r="AM54" i="12"/>
  <c r="AM50" i="12"/>
  <c r="AM49" i="12"/>
  <c r="AM48" i="12"/>
  <c r="AM46" i="12"/>
  <c r="AM43" i="12"/>
  <c r="AM42" i="12"/>
  <c r="AM41" i="12"/>
  <c r="AM40" i="12"/>
  <c r="AM39" i="12"/>
  <c r="AM38" i="12"/>
  <c r="AM37" i="12"/>
  <c r="AM36" i="12"/>
  <c r="AM35" i="12"/>
  <c r="AM34" i="12"/>
  <c r="AM33" i="12"/>
  <c r="AM32" i="12"/>
  <c r="AM31" i="12"/>
  <c r="AM30" i="12"/>
  <c r="AM29" i="12"/>
  <c r="AM28" i="12"/>
  <c r="AM27" i="12"/>
  <c r="AM26" i="12"/>
  <c r="AM25" i="12"/>
  <c r="AM24" i="12"/>
  <c r="AI47" i="12"/>
  <c r="AI45" i="12" s="1"/>
  <c r="AI44" i="12" s="1"/>
  <c r="AI23" i="12" s="1"/>
  <c r="AH45" i="12"/>
  <c r="AH44" i="12" s="1"/>
  <c r="AH23" i="12" s="1"/>
  <c r="AG47" i="12"/>
  <c r="AG45" i="12" s="1"/>
  <c r="AG44" i="12" s="1"/>
  <c r="AG23" i="12" s="1"/>
  <c r="AF47" i="12"/>
  <c r="AF45" i="12" s="1"/>
  <c r="AF44" i="12" s="1"/>
  <c r="AF23" i="12" s="1"/>
  <c r="AE47" i="12"/>
  <c r="AD47" i="12"/>
  <c r="AD45" i="12" s="1"/>
  <c r="AD44" i="12" s="1"/>
  <c r="AD23" i="12" s="1"/>
  <c r="AC47" i="12"/>
  <c r="AC45" i="12" s="1"/>
  <c r="AC44" i="12" s="1"/>
  <c r="AC23" i="12" s="1"/>
  <c r="AB47" i="12"/>
  <c r="AB45" i="12" s="1"/>
  <c r="AB44" i="12" s="1"/>
  <c r="AB23" i="12" s="1"/>
  <c r="AA47" i="12"/>
  <c r="AA45" i="12" s="1"/>
  <c r="AA44" i="12" s="1"/>
  <c r="AA23" i="12" s="1"/>
  <c r="Z47" i="12"/>
  <c r="Z45" i="12" s="1"/>
  <c r="Z44" i="12" s="1"/>
  <c r="Z23" i="12" s="1"/>
  <c r="Y47" i="12"/>
  <c r="Y45" i="12" s="1"/>
  <c r="Y44" i="12" s="1"/>
  <c r="Y23" i="12" s="1"/>
  <c r="X47" i="12"/>
  <c r="X45" i="12" s="1"/>
  <c r="X44" i="12" s="1"/>
  <c r="X23" i="12" s="1"/>
  <c r="W47" i="12"/>
  <c r="W45" i="12" s="1"/>
  <c r="W44" i="12" s="1"/>
  <c r="W23" i="12" s="1"/>
  <c r="V47" i="12"/>
  <c r="V45" i="12" s="1"/>
  <c r="V44" i="12" s="1"/>
  <c r="V23" i="12" s="1"/>
  <c r="U47" i="12"/>
  <c r="U45" i="12" s="1"/>
  <c r="U44" i="12" s="1"/>
  <c r="U23" i="12" s="1"/>
  <c r="T47" i="12"/>
  <c r="T45" i="12" s="1"/>
  <c r="T44" i="12" s="1"/>
  <c r="T23" i="12" s="1"/>
  <c r="S47" i="12"/>
  <c r="R47" i="12"/>
  <c r="R45" i="12" s="1"/>
  <c r="R44" i="12" s="1"/>
  <c r="R23" i="12" s="1"/>
  <c r="Q47" i="12"/>
  <c r="Q45" i="12" s="1"/>
  <c r="Q44" i="12" s="1"/>
  <c r="Q23" i="12" s="1"/>
  <c r="P47" i="12"/>
  <c r="P45" i="12" s="1"/>
  <c r="P44" i="12" s="1"/>
  <c r="P23" i="12" s="1"/>
  <c r="S45" i="12"/>
  <c r="S44" i="12" s="1"/>
  <c r="S23" i="12" s="1"/>
  <c r="O47" i="12"/>
  <c r="O45" i="12" s="1"/>
  <c r="O44" i="12" s="1"/>
  <c r="O23" i="12" s="1"/>
  <c r="N44" i="12"/>
  <c r="N23" i="12" s="1"/>
  <c r="M47" i="12"/>
  <c r="M45" i="12" s="1"/>
  <c r="M44" i="12" s="1"/>
  <c r="M23" i="12" s="1"/>
  <c r="L47" i="12"/>
  <c r="L45" i="12" s="1"/>
  <c r="L44" i="12" s="1"/>
  <c r="L23" i="12" s="1"/>
  <c r="K47" i="12"/>
  <c r="K45" i="12" s="1"/>
  <c r="J47" i="12"/>
  <c r="J45" i="12" s="1"/>
  <c r="J44" i="12" s="1"/>
  <c r="J23" i="12" s="1"/>
  <c r="I47" i="12"/>
  <c r="I45" i="12" s="1"/>
  <c r="I53" i="12"/>
  <c r="E64" i="12"/>
  <c r="E63" i="12"/>
  <c r="E62" i="12"/>
  <c r="E61" i="12"/>
  <c r="E60" i="12"/>
  <c r="E59" i="12"/>
  <c r="E58" i="12"/>
  <c r="E57" i="12"/>
  <c r="E56" i="12"/>
  <c r="E52" i="12"/>
  <c r="E51" i="12"/>
  <c r="E50" i="12"/>
  <c r="E49" i="12"/>
  <c r="E48" i="12"/>
  <c r="AM55" i="12" l="1"/>
  <c r="AM53" i="12" s="1"/>
  <c r="AK55" i="12"/>
  <c r="AK53" i="12" s="1"/>
  <c r="AN55" i="12"/>
  <c r="AN53" i="12" s="1"/>
  <c r="AL55" i="12"/>
  <c r="AL53" i="12" s="1"/>
  <c r="K44" i="12"/>
  <c r="K23" i="12" s="1"/>
  <c r="AE45" i="12"/>
  <c r="AE44" i="12" s="1"/>
  <c r="AK45" i="12"/>
  <c r="AK47" i="12"/>
  <c r="AN45" i="12"/>
  <c r="AL44" i="12"/>
  <c r="AL23" i="12" s="1"/>
  <c r="AN44" i="12"/>
  <c r="AN17" i="12" s="1"/>
  <c r="AL45" i="12"/>
  <c r="AL47" i="12"/>
  <c r="AK44" i="12"/>
  <c r="AK23" i="12" s="1"/>
  <c r="AN47" i="12"/>
  <c r="AJ85" i="12"/>
  <c r="U17" i="12"/>
  <c r="Y17" i="12"/>
  <c r="AG17" i="12"/>
  <c r="AH17" i="12"/>
  <c r="AI17" i="12"/>
  <c r="AC17" i="12"/>
  <c r="Z17" i="12"/>
  <c r="AD17" i="12"/>
  <c r="I44" i="12"/>
  <c r="I23" i="12" s="1"/>
  <c r="J17" i="12"/>
  <c r="N17" i="12"/>
  <c r="R17" i="12"/>
  <c r="V17" i="12"/>
  <c r="AM45" i="12"/>
  <c r="AM47" i="12"/>
  <c r="K17" i="12"/>
  <c r="O17" i="12"/>
  <c r="S17" i="12"/>
  <c r="W17" i="12"/>
  <c r="AA17" i="12"/>
  <c r="M17" i="12"/>
  <c r="Q17" i="12"/>
  <c r="AM44" i="12"/>
  <c r="L17" i="12"/>
  <c r="P17" i="12"/>
  <c r="T17" i="12"/>
  <c r="X17" i="12"/>
  <c r="AB17" i="12"/>
  <c r="AF17" i="12"/>
  <c r="AN23" i="12" l="1"/>
  <c r="I17" i="12"/>
  <c r="AM17" i="12"/>
  <c r="AM23" i="12"/>
  <c r="AE23" i="12"/>
  <c r="AE17" i="12"/>
  <c r="S15" i="115"/>
  <c r="AL17" i="12"/>
  <c r="AJ84" i="12"/>
  <c r="AJ79" i="12" l="1"/>
  <c r="AJ78" i="12" l="1"/>
  <c r="AJ77" i="12" l="1"/>
  <c r="AJ76" i="12" l="1"/>
  <c r="AJ75" i="12" l="1"/>
  <c r="AJ74" i="12" l="1"/>
  <c r="O3" i="115"/>
  <c r="O3" i="151" l="1"/>
  <c r="M3" i="166"/>
  <c r="N3" i="165"/>
  <c r="J3" i="164"/>
  <c r="J3" i="163"/>
  <c r="AJ73" i="12"/>
  <c r="BK23" i="125"/>
  <c r="BK22" i="125"/>
  <c r="BK20" i="125"/>
  <c r="AJ72" i="12" l="1"/>
  <c r="BA18" i="125"/>
  <c r="BA17" i="125" s="1"/>
  <c r="AQ18" i="125"/>
  <c r="AG18" i="125" l="1"/>
  <c r="AG17" i="125" s="1"/>
  <c r="AJ71" i="12"/>
  <c r="AQ17" i="125"/>
  <c r="BK18" i="125" l="1"/>
  <c r="AJ70" i="12"/>
  <c r="BK19" i="125" l="1"/>
  <c r="BK17" i="125"/>
  <c r="AJ69" i="12"/>
  <c r="AJ68" i="12" l="1"/>
  <c r="AG70" i="120"/>
  <c r="AF70" i="120"/>
  <c r="AC70" i="120"/>
  <c r="AB70" i="120"/>
  <c r="AA70" i="120"/>
  <c r="Z70" i="120"/>
  <c r="Y70" i="120"/>
  <c r="X70" i="120"/>
  <c r="AG58" i="120"/>
  <c r="AG56" i="120" s="1"/>
  <c r="AF58" i="120"/>
  <c r="AF56" i="120" s="1"/>
  <c r="AC58" i="120"/>
  <c r="AC56" i="120" s="1"/>
  <c r="AC55" i="120" s="1"/>
  <c r="AC54" i="120" s="1"/>
  <c r="AC53" i="120" s="1"/>
  <c r="AB58" i="120"/>
  <c r="AB56" i="120" s="1"/>
  <c r="AA58" i="120"/>
  <c r="AA56" i="120" s="1"/>
  <c r="Z58" i="120"/>
  <c r="Z56" i="120" s="1"/>
  <c r="Y58" i="120"/>
  <c r="Y56" i="120" s="1"/>
  <c r="Y55" i="120" s="1"/>
  <c r="Y54" i="120" s="1"/>
  <c r="Y53" i="120" s="1"/>
  <c r="X58" i="120"/>
  <c r="X56" i="120" s="1"/>
  <c r="AF55" i="120"/>
  <c r="AB55" i="120"/>
  <c r="AB54" i="120" s="1"/>
  <c r="AB53" i="120" s="1"/>
  <c r="AA55" i="120"/>
  <c r="AA54" i="120" s="1"/>
  <c r="AA53" i="120" s="1"/>
  <c r="Z55" i="120"/>
  <c r="X55" i="120"/>
  <c r="X54" i="120" s="1"/>
  <c r="X53" i="120" s="1"/>
  <c r="AG55" i="120"/>
  <c r="AG54" i="120" s="1"/>
  <c r="AG53" i="120" s="1"/>
  <c r="AG50" i="120"/>
  <c r="AF50" i="120"/>
  <c r="AC50" i="120"/>
  <c r="AB50" i="120"/>
  <c r="AA50" i="120"/>
  <c r="Z50" i="120"/>
  <c r="Y50" i="120"/>
  <c r="X50" i="120"/>
  <c r="AG38" i="120"/>
  <c r="AF38" i="120"/>
  <c r="AC38" i="120"/>
  <c r="AB38" i="120"/>
  <c r="AA38" i="120"/>
  <c r="Z38" i="120"/>
  <c r="Y38" i="120"/>
  <c r="X38" i="120"/>
  <c r="AG34" i="120"/>
  <c r="AG33" i="120" s="1"/>
  <c r="AF34" i="120"/>
  <c r="AF33" i="120" s="1"/>
  <c r="AC34" i="120"/>
  <c r="AC33" i="120" s="1"/>
  <c r="AB34" i="120"/>
  <c r="AB33" i="120" s="1"/>
  <c r="AA34" i="120"/>
  <c r="Z34" i="120"/>
  <c r="Z33" i="120" s="1"/>
  <c r="Y34" i="120"/>
  <c r="Y33" i="120" s="1"/>
  <c r="X34" i="120"/>
  <c r="X33" i="120" s="1"/>
  <c r="AG30" i="120"/>
  <c r="AF30" i="120"/>
  <c r="AC30" i="120"/>
  <c r="AB30" i="120"/>
  <c r="AA30" i="120"/>
  <c r="Z30" i="120"/>
  <c r="Y30" i="120"/>
  <c r="X30" i="120"/>
  <c r="AG26" i="120"/>
  <c r="AF26" i="120"/>
  <c r="AC26" i="120"/>
  <c r="AB26" i="120"/>
  <c r="AA26" i="120"/>
  <c r="Z26" i="120"/>
  <c r="Y26" i="120"/>
  <c r="X26" i="120"/>
  <c r="AQ44" i="120"/>
  <c r="AP44" i="120"/>
  <c r="AL25" i="120"/>
  <c r="AM17" i="120"/>
  <c r="AM16" i="120" s="1"/>
  <c r="AK17" i="120"/>
  <c r="AK16" i="120" s="1"/>
  <c r="AJ17" i="120"/>
  <c r="AJ16" i="120" s="1"/>
  <c r="AI17" i="120"/>
  <c r="AI16" i="120" s="1"/>
  <c r="BA44" i="120"/>
  <c r="AZ44" i="120"/>
  <c r="AR44" i="120"/>
  <c r="AV25" i="120"/>
  <c r="AW17" i="120"/>
  <c r="AW16" i="120" s="1"/>
  <c r="AU17" i="120"/>
  <c r="AU16" i="120" s="1"/>
  <c r="AT17" i="120"/>
  <c r="AT16" i="120" s="1"/>
  <c r="AS17" i="120"/>
  <c r="AS16" i="120" s="1"/>
  <c r="M70" i="120"/>
  <c r="L70" i="120"/>
  <c r="I70" i="120"/>
  <c r="H70" i="120"/>
  <c r="G70" i="120"/>
  <c r="F70" i="120"/>
  <c r="E70" i="120"/>
  <c r="D70" i="120"/>
  <c r="M58" i="120"/>
  <c r="H54" i="120"/>
  <c r="H45" i="120" s="1"/>
  <c r="H44" i="120" s="1"/>
  <c r="E56" i="120"/>
  <c r="E55" i="120" s="1"/>
  <c r="F44" i="120"/>
  <c r="D55" i="120"/>
  <c r="D54" i="120" s="1"/>
  <c r="D45" i="120" s="1"/>
  <c r="M50" i="120"/>
  <c r="M38" i="120"/>
  <c r="L38" i="120"/>
  <c r="I38" i="120"/>
  <c r="H38" i="120"/>
  <c r="G38" i="120"/>
  <c r="F38" i="120"/>
  <c r="E38" i="120"/>
  <c r="D38" i="120"/>
  <c r="M34" i="120"/>
  <c r="L34" i="120"/>
  <c r="L33" i="120" s="1"/>
  <c r="I34" i="120"/>
  <c r="H34" i="120"/>
  <c r="H33" i="120" s="1"/>
  <c r="G34" i="120"/>
  <c r="G33" i="120" s="1"/>
  <c r="F34" i="120"/>
  <c r="F33" i="120" s="1"/>
  <c r="E34" i="120"/>
  <c r="E33" i="120" s="1"/>
  <c r="D34" i="120"/>
  <c r="D33" i="120" s="1"/>
  <c r="M33" i="120"/>
  <c r="I33" i="120"/>
  <c r="M30" i="120"/>
  <c r="L30" i="120"/>
  <c r="I30" i="120"/>
  <c r="H30" i="120"/>
  <c r="G30" i="120"/>
  <c r="F30" i="120"/>
  <c r="E30" i="120"/>
  <c r="D30" i="120"/>
  <c r="M26" i="120"/>
  <c r="L26" i="120"/>
  <c r="I26" i="120"/>
  <c r="H26" i="120"/>
  <c r="G26" i="120"/>
  <c r="F26" i="120"/>
  <c r="E26" i="120"/>
  <c r="D26" i="120"/>
  <c r="M56" i="120" l="1"/>
  <c r="M54" i="120" s="1"/>
  <c r="AG49" i="120"/>
  <c r="AA33" i="120"/>
  <c r="AA49" i="120"/>
  <c r="D18" i="120"/>
  <c r="Y49" i="120"/>
  <c r="M49" i="120"/>
  <c r="AF54" i="120"/>
  <c r="AF53" i="120" s="1"/>
  <c r="AF49" i="120" s="1"/>
  <c r="AF48" i="120" s="1"/>
  <c r="AF46" i="120" s="1"/>
  <c r="AF45" i="120" s="1"/>
  <c r="Z54" i="120"/>
  <c r="Z53" i="120" s="1"/>
  <c r="Z49" i="120" s="1"/>
  <c r="Z48" i="120" s="1"/>
  <c r="Z46" i="120" s="1"/>
  <c r="E54" i="120"/>
  <c r="E45" i="120" s="1"/>
  <c r="L54" i="120"/>
  <c r="L45" i="120" s="1"/>
  <c r="L44" i="120" s="1"/>
  <c r="L42" i="120" s="1"/>
  <c r="AH18" i="120"/>
  <c r="AH44" i="120"/>
  <c r="AH42" i="120" s="1"/>
  <c r="AH25" i="120" s="1"/>
  <c r="AH17" i="120" s="1"/>
  <c r="Y48" i="120"/>
  <c r="Y46" i="120" s="1"/>
  <c r="Y45" i="120" s="1"/>
  <c r="AG48" i="120"/>
  <c r="AG46" i="120" s="1"/>
  <c r="AG45" i="120" s="1"/>
  <c r="AA48" i="120"/>
  <c r="AA46" i="120" s="1"/>
  <c r="AA45" i="120" s="1"/>
  <c r="G55" i="120"/>
  <c r="X49" i="120"/>
  <c r="H18" i="120"/>
  <c r="H42" i="120"/>
  <c r="D42" i="120"/>
  <c r="AZ42" i="120"/>
  <c r="AZ25" i="120" s="1"/>
  <c r="AZ18" i="120"/>
  <c r="AQ42" i="120"/>
  <c r="AQ25" i="120" s="1"/>
  <c r="AQ18" i="120"/>
  <c r="AB49" i="120"/>
  <c r="AV17" i="120"/>
  <c r="AV16" i="120" s="1"/>
  <c r="BA42" i="120"/>
  <c r="BA25" i="120" s="1"/>
  <c r="BA18" i="120"/>
  <c r="AL17" i="120"/>
  <c r="AL16" i="120" s="1"/>
  <c r="AR42" i="120"/>
  <c r="AR25" i="120" s="1"/>
  <c r="AR18" i="120"/>
  <c r="AP42" i="120"/>
  <c r="AP25" i="120" s="1"/>
  <c r="AP18" i="120"/>
  <c r="F42" i="120"/>
  <c r="F18" i="120"/>
  <c r="AC49" i="120"/>
  <c r="AJ67" i="12"/>
  <c r="K19" i="119"/>
  <c r="G19" i="119"/>
  <c r="H19" i="119"/>
  <c r="Z44" i="120" l="1"/>
  <c r="Z42" i="120" s="1"/>
  <c r="Z25" i="120" s="1"/>
  <c r="Z45" i="120"/>
  <c r="M48" i="120"/>
  <c r="M46" i="120" s="1"/>
  <c r="M45" i="120" s="1"/>
  <c r="AH16" i="120"/>
  <c r="AG44" i="120"/>
  <c r="AG42" i="120" s="1"/>
  <c r="AG25" i="120" s="1"/>
  <c r="AG18" i="120"/>
  <c r="I54" i="120"/>
  <c r="I45" i="120" s="1"/>
  <c r="L18" i="120"/>
  <c r="G54" i="120"/>
  <c r="G45" i="120" s="1"/>
  <c r="E18" i="120"/>
  <c r="E44" i="120"/>
  <c r="E42" i="120" s="1"/>
  <c r="Z18" i="120"/>
  <c r="AA44" i="120"/>
  <c r="AA42" i="120" s="1"/>
  <c r="AA25" i="120" s="1"/>
  <c r="AA18" i="120"/>
  <c r="Y44" i="120"/>
  <c r="Y42" i="120" s="1"/>
  <c r="Y25" i="120" s="1"/>
  <c r="Y17" i="120" s="1"/>
  <c r="Y18" i="120"/>
  <c r="AB48" i="120"/>
  <c r="AB46" i="120" s="1"/>
  <c r="AB45" i="120" s="1"/>
  <c r="AC48" i="120"/>
  <c r="AC46" i="120" s="1"/>
  <c r="AC45" i="120" s="1"/>
  <c r="X48" i="120"/>
  <c r="X46" i="120" s="1"/>
  <c r="X45" i="120" s="1"/>
  <c r="AF18" i="120"/>
  <c r="AF44" i="120"/>
  <c r="AF42" i="120" s="1"/>
  <c r="AF25" i="120" s="1"/>
  <c r="AR17" i="120"/>
  <c r="AR16" i="120" s="1"/>
  <c r="AQ17" i="120"/>
  <c r="AQ16" i="120" s="1"/>
  <c r="D16" i="120"/>
  <c r="AP17" i="120"/>
  <c r="AP16" i="120" s="1"/>
  <c r="BA17" i="120"/>
  <c r="BA16" i="120" s="1"/>
  <c r="AZ17" i="120"/>
  <c r="AZ16" i="120" s="1"/>
  <c r="AA17" i="120"/>
  <c r="AG17" i="120"/>
  <c r="AG16" i="120" s="1"/>
  <c r="Z17" i="120"/>
  <c r="F19" i="119"/>
  <c r="J19" i="119"/>
  <c r="E19" i="119"/>
  <c r="I19" i="119"/>
  <c r="AJ66" i="12"/>
  <c r="F18" i="119"/>
  <c r="F17" i="119" s="1"/>
  <c r="I18" i="119"/>
  <c r="J18" i="119"/>
  <c r="G18" i="119"/>
  <c r="G17" i="119" s="1"/>
  <c r="K18" i="119"/>
  <c r="K17" i="119" s="1"/>
  <c r="E18" i="119"/>
  <c r="E17" i="119" s="1"/>
  <c r="H18" i="119"/>
  <c r="H17" i="119" s="1"/>
  <c r="Z16" i="120" l="1"/>
  <c r="AF17" i="120"/>
  <c r="AF16" i="120" s="1"/>
  <c r="M44" i="120"/>
  <c r="M42" i="120" s="1"/>
  <c r="M18" i="120"/>
  <c r="AA16" i="120"/>
  <c r="I18" i="120"/>
  <c r="I44" i="120"/>
  <c r="I42" i="120" s="1"/>
  <c r="G44" i="120"/>
  <c r="G42" i="120" s="1"/>
  <c r="G18" i="120"/>
  <c r="Y16" i="120"/>
  <c r="AC44" i="120"/>
  <c r="AC42" i="120" s="1"/>
  <c r="AC25" i="120" s="1"/>
  <c r="AC18" i="120"/>
  <c r="X18" i="120"/>
  <c r="X44" i="120"/>
  <c r="X42" i="120" s="1"/>
  <c r="X25" i="120" s="1"/>
  <c r="AB18" i="120"/>
  <c r="AB44" i="120"/>
  <c r="AB42" i="120" s="1"/>
  <c r="AB25" i="120" s="1"/>
  <c r="J17" i="119"/>
  <c r="I17" i="119"/>
  <c r="AJ65" i="12"/>
  <c r="X17" i="120" l="1"/>
  <c r="X16" i="120" s="1"/>
  <c r="AB17" i="120"/>
  <c r="AB16" i="120" s="1"/>
  <c r="AC17" i="120"/>
  <c r="AC16" i="120" s="1"/>
  <c r="AJ64" i="12"/>
  <c r="BH71" i="125"/>
  <c r="BG71" i="125"/>
  <c r="BF71" i="125"/>
  <c r="BE71" i="125"/>
  <c r="BD71" i="125"/>
  <c r="BH70" i="125"/>
  <c r="BG70" i="125"/>
  <c r="BF70" i="125"/>
  <c r="BE70" i="125"/>
  <c r="BD70" i="125"/>
  <c r="BH69" i="125"/>
  <c r="BG69" i="125"/>
  <c r="BF69" i="125"/>
  <c r="BE69" i="125"/>
  <c r="BD69" i="125"/>
  <c r="BH68" i="125"/>
  <c r="BG68" i="125"/>
  <c r="BF68" i="125"/>
  <c r="BE68" i="125"/>
  <c r="BD68" i="125"/>
  <c r="BH67" i="125"/>
  <c r="BG67" i="125"/>
  <c r="BF67" i="125"/>
  <c r="BE67" i="125"/>
  <c r="BD67" i="125"/>
  <c r="BH66" i="125"/>
  <c r="BG66" i="125"/>
  <c r="BF66" i="125"/>
  <c r="BE66" i="125"/>
  <c r="BH65" i="125"/>
  <c r="BG65" i="125"/>
  <c r="BF65" i="125"/>
  <c r="BE65" i="125"/>
  <c r="BH63" i="125"/>
  <c r="BG63" i="125"/>
  <c r="BF63" i="125"/>
  <c r="BE63" i="125"/>
  <c r="BH62" i="125"/>
  <c r="BG62" i="125"/>
  <c r="BF62" i="125"/>
  <c r="BE62" i="125"/>
  <c r="BH61" i="125"/>
  <c r="BG61" i="125"/>
  <c r="BF61" i="125"/>
  <c r="BE61" i="125"/>
  <c r="BH60" i="125"/>
  <c r="BG60" i="125"/>
  <c r="BF60" i="125"/>
  <c r="BE60" i="125"/>
  <c r="BH58" i="125"/>
  <c r="BG58" i="125"/>
  <c r="BF58" i="125"/>
  <c r="BE58" i="125"/>
  <c r="BH55" i="125"/>
  <c r="BG55" i="125"/>
  <c r="BF55" i="125"/>
  <c r="BE55" i="125"/>
  <c r="BD55" i="125"/>
  <c r="BH54" i="125"/>
  <c r="BG54" i="125"/>
  <c r="BF54" i="125"/>
  <c r="BE54" i="125"/>
  <c r="BH53" i="125"/>
  <c r="BG53" i="125"/>
  <c r="BF53" i="125"/>
  <c r="BE53" i="125"/>
  <c r="BD53" i="125"/>
  <c r="BH52" i="125"/>
  <c r="BG52" i="125"/>
  <c r="BF52" i="125"/>
  <c r="BE52" i="125"/>
  <c r="BD52" i="125"/>
  <c r="BH51" i="125"/>
  <c r="BG51" i="125"/>
  <c r="BF51" i="125"/>
  <c r="BE51" i="125"/>
  <c r="BH49" i="125"/>
  <c r="BG49" i="125"/>
  <c r="BF49" i="125"/>
  <c r="BE49" i="125"/>
  <c r="BH48" i="125"/>
  <c r="BG48" i="125"/>
  <c r="BF48" i="125"/>
  <c r="BE48" i="125"/>
  <c r="BH47" i="125"/>
  <c r="BG47" i="125"/>
  <c r="BF47" i="125"/>
  <c r="BE47" i="125"/>
  <c r="BH46" i="125"/>
  <c r="BG46" i="125"/>
  <c r="BF46" i="125"/>
  <c r="BE46" i="125"/>
  <c r="BH44" i="125"/>
  <c r="BG44" i="125"/>
  <c r="BF44" i="125"/>
  <c r="BE44" i="125"/>
  <c r="BD44" i="125"/>
  <c r="BH42" i="125"/>
  <c r="BG42" i="125"/>
  <c r="BF42" i="125"/>
  <c r="BE42" i="125"/>
  <c r="BD42" i="125"/>
  <c r="BH41" i="125"/>
  <c r="BG41" i="125"/>
  <c r="BF41" i="125"/>
  <c r="BE41" i="125"/>
  <c r="BD41" i="125"/>
  <c r="BH40" i="125"/>
  <c r="BG40" i="125"/>
  <c r="BF40" i="125"/>
  <c r="BE40" i="125"/>
  <c r="BD40" i="125"/>
  <c r="BH39" i="125"/>
  <c r="BG39" i="125"/>
  <c r="BF39" i="125"/>
  <c r="BE39" i="125"/>
  <c r="BD39" i="125"/>
  <c r="BH38" i="125"/>
  <c r="BG38" i="125"/>
  <c r="BF38" i="125"/>
  <c r="BE38" i="125"/>
  <c r="BD38" i="125"/>
  <c r="BH37" i="125"/>
  <c r="BG37" i="125"/>
  <c r="BF37" i="125"/>
  <c r="BE37" i="125"/>
  <c r="BD37" i="125"/>
  <c r="BH36" i="125"/>
  <c r="BG36" i="125"/>
  <c r="BF36" i="125"/>
  <c r="BE36" i="125"/>
  <c r="BD36" i="125"/>
  <c r="BH35" i="125"/>
  <c r="BG35" i="125"/>
  <c r="BF35" i="125"/>
  <c r="BE35" i="125"/>
  <c r="BD35" i="125"/>
  <c r="BH34" i="125"/>
  <c r="BG34" i="125"/>
  <c r="BF34" i="125"/>
  <c r="BE34" i="125"/>
  <c r="BD34" i="125"/>
  <c r="BH33" i="125"/>
  <c r="BG33" i="125"/>
  <c r="BF33" i="125"/>
  <c r="BE33" i="125"/>
  <c r="BD33" i="125"/>
  <c r="BH32" i="125"/>
  <c r="BG32" i="125"/>
  <c r="BF32" i="125"/>
  <c r="BE32" i="125"/>
  <c r="BD32" i="125"/>
  <c r="BH31" i="125"/>
  <c r="BG31" i="125"/>
  <c r="BF31" i="125"/>
  <c r="BE31" i="125"/>
  <c r="BD31" i="125"/>
  <c r="BH30" i="125"/>
  <c r="BG30" i="125"/>
  <c r="BF30" i="125"/>
  <c r="BE30" i="125"/>
  <c r="BD30" i="125"/>
  <c r="BH29" i="125"/>
  <c r="BG29" i="125"/>
  <c r="BF29" i="125"/>
  <c r="BE29" i="125"/>
  <c r="BD29" i="125"/>
  <c r="BH28" i="125"/>
  <c r="BG28" i="125"/>
  <c r="BF28" i="125"/>
  <c r="BE28" i="125"/>
  <c r="BD28" i="125"/>
  <c r="BH27" i="125"/>
  <c r="BG27" i="125"/>
  <c r="BF27" i="125"/>
  <c r="BE27" i="125"/>
  <c r="BD27" i="125"/>
  <c r="BC20" i="125"/>
  <c r="BD20" i="125"/>
  <c r="BE20" i="125"/>
  <c r="BF20" i="125"/>
  <c r="BG20" i="125"/>
  <c r="BH20" i="125"/>
  <c r="BI20" i="125"/>
  <c r="BJ20" i="125"/>
  <c r="BL20" i="125"/>
  <c r="BC22" i="125"/>
  <c r="BD22" i="125"/>
  <c r="BE22" i="125"/>
  <c r="BF22" i="125"/>
  <c r="BG22" i="125"/>
  <c r="BH22" i="125"/>
  <c r="BI22" i="125"/>
  <c r="BJ22" i="125"/>
  <c r="BL22" i="125"/>
  <c r="BC23" i="125"/>
  <c r="BD23" i="125"/>
  <c r="BE23" i="125"/>
  <c r="BF23" i="125"/>
  <c r="BG23" i="125"/>
  <c r="BH23" i="125"/>
  <c r="BI23" i="125"/>
  <c r="BJ23" i="125"/>
  <c r="BL23" i="125"/>
  <c r="BC57" i="125"/>
  <c r="BD58" i="125"/>
  <c r="BC45" i="125"/>
  <c r="BC43" i="125" s="1"/>
  <c r="BC26" i="125" s="1"/>
  <c r="BC64" i="125"/>
  <c r="BH64" i="125"/>
  <c r="BC59" i="125"/>
  <c r="BD65" i="125"/>
  <c r="BD63" i="125"/>
  <c r="BD62" i="125"/>
  <c r="BD61" i="125"/>
  <c r="BD54" i="125"/>
  <c r="BD51" i="125"/>
  <c r="BD49" i="125"/>
  <c r="BD48" i="125"/>
  <c r="BD47" i="125"/>
  <c r="BE64" i="125" l="1"/>
  <c r="BD64" i="125"/>
  <c r="BF64" i="125"/>
  <c r="BD60" i="125"/>
  <c r="AJ63" i="12"/>
  <c r="BE57" i="125"/>
  <c r="BG59" i="125"/>
  <c r="BE59" i="125"/>
  <c r="BG64" i="125"/>
  <c r="AA18" i="125"/>
  <c r="AE18" i="125"/>
  <c r="AJ18" i="125"/>
  <c r="AS18" i="125"/>
  <c r="AW18" i="125"/>
  <c r="BB18" i="125"/>
  <c r="E17" i="125"/>
  <c r="BH43" i="125"/>
  <c r="Y18" i="125"/>
  <c r="AC18" i="125"/>
  <c r="AH18" i="125"/>
  <c r="AL18" i="125"/>
  <c r="AP18" i="125"/>
  <c r="AU18" i="125"/>
  <c r="AY18" i="125"/>
  <c r="BH59" i="125"/>
  <c r="BE45" i="125"/>
  <c r="Z18" i="125"/>
  <c r="AD18" i="125"/>
  <c r="AD17" i="125" s="1"/>
  <c r="AI18" i="125"/>
  <c r="AM18" i="125"/>
  <c r="AR18" i="125"/>
  <c r="AR17" i="125" s="1"/>
  <c r="AV18" i="125"/>
  <c r="AV17" i="125" s="1"/>
  <c r="AZ18" i="125"/>
  <c r="BH57" i="125"/>
  <c r="BD57" i="125"/>
  <c r="AN18" i="125"/>
  <c r="BH45" i="125"/>
  <c r="BD59" i="125"/>
  <c r="BF45" i="125"/>
  <c r="BG57" i="125"/>
  <c r="BF59" i="125"/>
  <c r="BG45" i="125"/>
  <c r="AB18" i="125"/>
  <c r="AF18" i="125"/>
  <c r="AF17" i="125" s="1"/>
  <c r="AK18" i="125"/>
  <c r="AO18" i="125"/>
  <c r="AO17" i="125" s="1"/>
  <c r="AT18" i="125"/>
  <c r="AX18" i="125"/>
  <c r="BF57" i="125"/>
  <c r="F18" i="125"/>
  <c r="AZ17" i="125" l="1"/>
  <c r="AM17" i="125"/>
  <c r="AI17" i="125"/>
  <c r="AN17" i="125"/>
  <c r="AX17" i="125"/>
  <c r="BL19" i="125"/>
  <c r="BC19" i="125"/>
  <c r="AK17" i="125"/>
  <c r="AJ62" i="12"/>
  <c r="BL18" i="125"/>
  <c r="Z17" i="125"/>
  <c r="AB17" i="125"/>
  <c r="AT17" i="125"/>
  <c r="AS17" i="125"/>
  <c r="BH56" i="125"/>
  <c r="BB17" i="125"/>
  <c r="AE17" i="125"/>
  <c r="J17" i="125"/>
  <c r="BH19" i="125"/>
  <c r="BG56" i="125"/>
  <c r="BF18" i="125"/>
  <c r="BE56" i="125"/>
  <c r="BG43" i="125"/>
  <c r="BH50" i="125"/>
  <c r="AP17" i="125"/>
  <c r="BH26" i="125"/>
  <c r="BJ19" i="125"/>
  <c r="BF43" i="125"/>
  <c r="AY17" i="125"/>
  <c r="AH17" i="125"/>
  <c r="BC18" i="125"/>
  <c r="Y17" i="125"/>
  <c r="BD19" i="125"/>
  <c r="BG18" i="125"/>
  <c r="BD50" i="125"/>
  <c r="BJ18" i="125"/>
  <c r="BE43" i="125"/>
  <c r="BI18" i="125"/>
  <c r="BH18" i="125"/>
  <c r="BF50" i="125"/>
  <c r="AW17" i="125"/>
  <c r="AJ17" i="125"/>
  <c r="AA17" i="125"/>
  <c r="BE18" i="125"/>
  <c r="AU17" i="125"/>
  <c r="AL17" i="125"/>
  <c r="AC17" i="125"/>
  <c r="BF56" i="125"/>
  <c r="BD46" i="125"/>
  <c r="BD25" i="125" s="1"/>
  <c r="BL17" i="125" l="1"/>
  <c r="BC17" i="125"/>
  <c r="AJ61" i="12"/>
  <c r="BF26" i="125"/>
  <c r="BE50" i="125"/>
  <c r="BJ17" i="125"/>
  <c r="BG50" i="125"/>
  <c r="H17" i="125"/>
  <c r="BF17" i="125" s="1"/>
  <c r="BF19" i="125"/>
  <c r="BE26" i="125"/>
  <c r="BG26" i="125"/>
  <c r="BH17" i="125"/>
  <c r="BD45" i="125"/>
  <c r="AJ60" i="12" l="1"/>
  <c r="BG19" i="125"/>
  <c r="I17" i="125"/>
  <c r="BG17" i="125" s="1"/>
  <c r="BE19" i="125"/>
  <c r="G17" i="125"/>
  <c r="BE17" i="125" s="1"/>
  <c r="BI19" i="125"/>
  <c r="K17" i="125"/>
  <c r="BI17" i="125" s="1"/>
  <c r="BD43" i="125"/>
  <c r="AJ59" i="12" l="1"/>
  <c r="BD26" i="125"/>
  <c r="AJ58" i="12" l="1"/>
  <c r="BD17" i="125"/>
  <c r="BD18" i="125"/>
  <c r="AJ57" i="12" l="1"/>
  <c r="AJ56" i="12" l="1"/>
  <c r="AJ55" i="12" s="1"/>
  <c r="AJ54" i="12" l="1"/>
  <c r="AJ53" i="12" s="1"/>
  <c r="AE16" i="12" l="1"/>
  <c r="T16" i="12"/>
  <c r="T15" i="12" s="1"/>
  <c r="AG16" i="12"/>
  <c r="AF16" i="12"/>
  <c r="AF15" i="12" s="1"/>
  <c r="AH16" i="12"/>
  <c r="AA16" i="12"/>
  <c r="AB16" i="12"/>
  <c r="AD16" i="12"/>
  <c r="AC16" i="12"/>
  <c r="W16" i="12"/>
  <c r="W15" i="12" s="1"/>
  <c r="V16" i="12"/>
  <c r="X16" i="12"/>
  <c r="Y16" i="12"/>
  <c r="Y15" i="12" s="1"/>
  <c r="U16" i="12"/>
  <c r="Q16" i="12"/>
  <c r="Q15" i="12" s="1"/>
  <c r="R16" i="12"/>
  <c r="P16" i="12"/>
  <c r="S16" i="12"/>
  <c r="AA15" i="12" l="1"/>
  <c r="V15" i="12"/>
  <c r="R15" i="12"/>
  <c r="P15" i="12"/>
  <c r="Z16" i="12"/>
  <c r="AH15" i="12"/>
  <c r="AG15" i="12"/>
  <c r="AE15" i="12"/>
  <c r="AD15" i="12"/>
  <c r="AB15" i="12"/>
  <c r="AC15" i="12"/>
  <c r="X15" i="12"/>
  <c r="U15" i="12"/>
  <c r="S15" i="12"/>
  <c r="Z15" i="12" l="1"/>
  <c r="A9" i="152"/>
  <c r="D3" i="152"/>
  <c r="BL47" i="120"/>
  <c r="BL46" i="120" s="1"/>
  <c r="BL45" i="120" s="1"/>
  <c r="BK44" i="120"/>
  <c r="BJ44" i="120"/>
  <c r="V44" i="120"/>
  <c r="BP42" i="120"/>
  <c r="BP25" i="120" s="1"/>
  <c r="BF25" i="120"/>
  <c r="R25" i="120"/>
  <c r="BQ17" i="120"/>
  <c r="BQ16" i="120" s="1"/>
  <c r="BO17" i="120"/>
  <c r="BO16" i="120" s="1"/>
  <c r="BN17" i="120"/>
  <c r="BN16" i="120" s="1"/>
  <c r="BM17" i="120"/>
  <c r="BM16" i="120" s="1"/>
  <c r="BG17" i="120"/>
  <c r="BG16" i="120" s="1"/>
  <c r="BE17" i="120"/>
  <c r="BE16" i="120" s="1"/>
  <c r="BD17" i="120"/>
  <c r="BD16" i="120" s="1"/>
  <c r="BC17" i="120"/>
  <c r="BC16" i="120" s="1"/>
  <c r="S17" i="120"/>
  <c r="S16" i="120" s="1"/>
  <c r="Q17" i="120"/>
  <c r="Q16" i="120" s="1"/>
  <c r="P17" i="120"/>
  <c r="P16" i="120" s="1"/>
  <c r="O17" i="120"/>
  <c r="O16" i="120" s="1"/>
  <c r="M17" i="120"/>
  <c r="M16" i="120" s="1"/>
  <c r="L17" i="120"/>
  <c r="L16" i="120" s="1"/>
  <c r="I17" i="120"/>
  <c r="I16" i="120" s="1"/>
  <c r="H17" i="120"/>
  <c r="H16" i="120" s="1"/>
  <c r="G17" i="120"/>
  <c r="G16" i="120" s="1"/>
  <c r="F17" i="120"/>
  <c r="F16" i="120" s="1"/>
  <c r="E17" i="120"/>
  <c r="E16" i="120" s="1"/>
  <c r="A8" i="120"/>
  <c r="AR3" i="120"/>
  <c r="A8" i="119"/>
  <c r="AB3" i="119"/>
  <c r="A8" i="126"/>
  <c r="AI3" i="126"/>
  <c r="A8" i="125"/>
  <c r="AW3" i="125"/>
  <c r="A8" i="115"/>
  <c r="I16" i="12"/>
  <c r="I15" i="12" s="1"/>
  <c r="A9" i="166" l="1"/>
  <c r="A9" i="165"/>
  <c r="A9" i="164"/>
  <c r="A9" i="163"/>
  <c r="BT44" i="120"/>
  <c r="W18" i="120"/>
  <c r="W44" i="120"/>
  <c r="BU44" i="120" s="1"/>
  <c r="BB18" i="120"/>
  <c r="BB44" i="120"/>
  <c r="BB42" i="120" s="1"/>
  <c r="BB25" i="120" s="1"/>
  <c r="N18" i="120"/>
  <c r="N44" i="120"/>
  <c r="N42" i="120" s="1"/>
  <c r="V18" i="120"/>
  <c r="BK42" i="120"/>
  <c r="BK25" i="120" s="1"/>
  <c r="BK18" i="120"/>
  <c r="BF17" i="120"/>
  <c r="BF16" i="120" s="1"/>
  <c r="R17" i="120"/>
  <c r="R16" i="120" s="1"/>
  <c r="BP17" i="120"/>
  <c r="BP16" i="120" s="1"/>
  <c r="BJ42" i="120"/>
  <c r="BJ25" i="120" s="1"/>
  <c r="BJ18" i="120"/>
  <c r="BU18" i="120"/>
  <c r="BL18" i="120"/>
  <c r="W42" i="120"/>
  <c r="W25" i="120" s="1"/>
  <c r="BT18" i="120"/>
  <c r="D18" i="125"/>
  <c r="D17" i="125" s="1"/>
  <c r="AJ51" i="12"/>
  <c r="AL15" i="12"/>
  <c r="V42" i="120"/>
  <c r="V25" i="120" s="1"/>
  <c r="J16" i="12"/>
  <c r="J15" i="12" s="1"/>
  <c r="O16" i="12"/>
  <c r="O15" i="12" s="1"/>
  <c r="M16" i="12"/>
  <c r="M15" i="12" s="1"/>
  <c r="N16" i="12"/>
  <c r="N15" i="12" s="1"/>
  <c r="A9" i="151"/>
  <c r="L16" i="12"/>
  <c r="L15" i="12" s="1"/>
  <c r="BB17" i="120" l="1"/>
  <c r="BB16" i="120" s="1"/>
  <c r="BL44" i="120"/>
  <c r="BL42" i="120" s="1"/>
  <c r="BL25" i="120" s="1"/>
  <c r="BT42" i="120"/>
  <c r="BT25" i="120" s="1"/>
  <c r="BT17" i="120" s="1"/>
  <c r="BT16" i="120" s="1"/>
  <c r="V17" i="120"/>
  <c r="V16" i="120" s="1"/>
  <c r="BJ17" i="120"/>
  <c r="BJ16" i="120" s="1"/>
  <c r="BK17" i="120"/>
  <c r="BK16" i="120" s="1"/>
  <c r="W17" i="120"/>
  <c r="W16" i="120" s="1"/>
  <c r="BU42" i="120"/>
  <c r="BU25" i="120" s="1"/>
  <c r="N17" i="120"/>
  <c r="N16" i="120" s="1"/>
  <c r="AJ50" i="12"/>
  <c r="AN15" i="12"/>
  <c r="K16" i="12"/>
  <c r="K15" i="12" s="1"/>
  <c r="BL17" i="120" l="1"/>
  <c r="BL16" i="120" s="1"/>
  <c r="BU17" i="120"/>
  <c r="BU16" i="120" s="1"/>
  <c r="AJ49" i="12"/>
  <c r="AJ48" i="12" l="1"/>
  <c r="AM15" i="12"/>
  <c r="AJ47" i="12" l="1"/>
  <c r="AJ46" i="12" l="1"/>
  <c r="AK17" i="12" l="1"/>
  <c r="AJ45" i="12"/>
  <c r="AJ44" i="12" l="1"/>
  <c r="AJ23" i="12" l="1"/>
  <c r="AJ17" i="12"/>
  <c r="AJ15" i="12" s="1"/>
  <c r="AJ43" i="12"/>
  <c r="AJ42" i="12" l="1"/>
  <c r="AJ41" i="12" l="1"/>
  <c r="AJ40" i="12" l="1"/>
  <c r="AJ39" i="12" l="1"/>
  <c r="AJ38" i="12" l="1"/>
  <c r="AJ37" i="12" l="1"/>
  <c r="AJ36" i="12" l="1"/>
  <c r="AJ35" i="12" l="1"/>
  <c r="AJ34" i="12" l="1"/>
  <c r="AJ33" i="12" l="1"/>
  <c r="AJ32" i="12" l="1"/>
  <c r="AJ31" i="12" l="1"/>
  <c r="AJ30" i="12" l="1"/>
  <c r="AJ29" i="12" l="1"/>
  <c r="AJ28" i="12" l="1"/>
  <c r="AJ27" i="12" l="1"/>
  <c r="AJ26" i="12" l="1"/>
  <c r="AJ25" i="12" l="1"/>
  <c r="AK15" i="12" l="1"/>
  <c r="AI15" i="12" l="1"/>
  <c r="AJ24" i="12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J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T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AD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AN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AX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BH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</commentList>
</comments>
</file>

<file path=xl/comments2.xml><?xml version="1.0" encoding="utf-8"?>
<comments xmlns="http://schemas.openxmlformats.org/spreadsheetml/2006/main">
  <authors>
    <author>Дергач Виктория Владимировна</author>
  </authors>
  <commentList>
    <comment ref="I14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S14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AC14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AM14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AW14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</commentList>
</comments>
</file>

<file path=xl/comments3.xml><?xml version="1.0" encoding="utf-8"?>
<comments xmlns="http://schemas.openxmlformats.org/spreadsheetml/2006/main">
  <authors>
    <author>Дергач Виктория Владимировна</author>
  </authors>
  <commentList>
    <comment ref="H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P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X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AF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  <comment ref="AN15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Указывается мощность объекта по производству электрической энергии (п. 156 правил)</t>
        </r>
      </text>
    </comment>
  </commentList>
</comments>
</file>

<file path=xl/sharedStrings.xml><?xml version="1.0" encoding="utf-8"?>
<sst xmlns="http://schemas.openxmlformats.org/spreadsheetml/2006/main" count="4387" uniqueCount="538">
  <si>
    <t>Идентифика-тор инвестицион-ного проекта</t>
  </si>
  <si>
    <t>I кв.</t>
  </si>
  <si>
    <t>II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</si>
  <si>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</si>
  <si>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</si>
  <si>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</si>
  <si>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</si>
  <si>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</si>
  <si>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</si>
  <si>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</si>
  <si>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</si>
  <si>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</si>
  <si>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</si>
  <si>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</si>
  <si>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</si>
  <si>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</si>
  <si>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</si>
  <si>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</si>
  <si>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</si>
  <si>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</si>
  <si>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Финансирование капитальных вложений в прогнозных ценах соответствующих лет, млн рублей (с НДС)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</si>
  <si>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</si>
  <si>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</si>
  <si>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</si>
  <si>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</si>
  <si>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</si>
  <si>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</si>
  <si>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</si>
  <si>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</si>
  <si>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</si>
  <si>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</si>
  <si>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Характеристики объекта электроэнергетики (объекта инвестиционной деятельности)</t>
  </si>
  <si>
    <t>Квартал</t>
  </si>
  <si>
    <t xml:space="preserve"> </t>
  </si>
  <si>
    <t>5</t>
  </si>
  <si>
    <t>5.1</t>
  </si>
  <si>
    <t>6</t>
  </si>
  <si>
    <t>6.1</t>
  </si>
  <si>
    <t>4.1</t>
  </si>
  <si>
    <t>4.1.1</t>
  </si>
  <si>
    <t>4.1.2</t>
  </si>
  <si>
    <t>4.1.3</t>
  </si>
  <si>
    <t>4.1.4</t>
  </si>
  <si>
    <t>4.1.5</t>
  </si>
  <si>
    <t>4.1.6</t>
  </si>
  <si>
    <t>7</t>
  </si>
  <si>
    <t>7.1</t>
  </si>
  <si>
    <t>8</t>
  </si>
  <si>
    <t>8.1</t>
  </si>
  <si>
    <t>9</t>
  </si>
  <si>
    <t>10</t>
  </si>
  <si>
    <t>11</t>
  </si>
  <si>
    <t>оборудование</t>
  </si>
  <si>
    <t>прочие затраты</t>
  </si>
  <si>
    <t>9.1</t>
  </si>
  <si>
    <t>10.1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</si>
  <si>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</si>
  <si>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</si>
  <si>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</si>
  <si>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</si>
  <si>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</si>
  <si>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</si>
  <si>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</si>
  <si>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</si>
  <si>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</si>
  <si>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</si>
  <si>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</si>
  <si>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</si>
  <si>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</si>
  <si>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</si>
  <si>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</si>
  <si>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</si>
  <si>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</si>
  <si>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4.4.1</t>
  </si>
  <si>
    <t>4.4.2</t>
  </si>
  <si>
    <t>4.4.3</t>
  </si>
  <si>
    <t>4.4.4</t>
  </si>
  <si>
    <t>4.4.5</t>
  </si>
  <si>
    <t>4.4.6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</si>
  <si>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</si>
  <si>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</si>
  <si>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5.2.1</t>
  </si>
  <si>
    <t>5.2.2</t>
  </si>
  <si>
    <t>5.2.3</t>
  </si>
  <si>
    <t>5.2.4</t>
  </si>
  <si>
    <t>5.2.5</t>
  </si>
  <si>
    <t>5.2.6</t>
  </si>
  <si>
    <t>5.2.7</t>
  </si>
  <si>
    <t>6.1.1</t>
  </si>
  <si>
    <t>6.1.2</t>
  </si>
  <si>
    <t>6.1.3</t>
  </si>
  <si>
    <t>6.1.4</t>
  </si>
  <si>
    <t>6.1.5</t>
  </si>
  <si>
    <t>6.1.6</t>
  </si>
  <si>
    <t>6.1.7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</si>
  <si>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</si>
  <si>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</si>
  <si>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4.3.7</t>
  </si>
  <si>
    <t>4.4.7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</si>
  <si>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</si>
  <si>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</si>
  <si>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</si>
  <si>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</si>
  <si>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Освоение капитальных вложений в прогнозных ценах соответствующих лет, млн рублей  (без НДС)</t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</si>
  <si>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</si>
  <si>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</si>
  <si>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</si>
  <si>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</si>
  <si>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</si>
  <si>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</si>
  <si>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Раздел 2. Ввод объектов инвестиционной деятельности (мощностей) в эксплуатацию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</si>
  <si>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</si>
  <si>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</si>
  <si>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</si>
  <si>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</si>
  <si>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</si>
  <si>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Итого
(план)</t>
  </si>
  <si>
    <t>№ п/п</t>
  </si>
  <si>
    <t>Показатель</t>
  </si>
  <si>
    <t>I</t>
  </si>
  <si>
    <t>1.1</t>
  </si>
  <si>
    <t>1.1.1</t>
  </si>
  <si>
    <t>1.1.2</t>
  </si>
  <si>
    <t>1.1.3</t>
  </si>
  <si>
    <t>1.1.4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</si>
  <si>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</si>
  <si>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</si>
  <si>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</si>
  <si>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</si>
  <si>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</si>
  <si>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</si>
  <si>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</si>
  <si>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</si>
  <si>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</si>
  <si>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Прибыль, направляемая на инвестиции, в том числе:</t>
  </si>
  <si>
    <t>1.1.1.1</t>
  </si>
  <si>
    <t>1.1.3.1</t>
  </si>
  <si>
    <t>1.1.3.2</t>
  </si>
  <si>
    <t>1.2.1</t>
  </si>
  <si>
    <t>1.2.1.1</t>
  </si>
  <si>
    <t>1.2.1.2</t>
  </si>
  <si>
    <t>1.2.2</t>
  </si>
  <si>
    <t>1.2.3</t>
  </si>
  <si>
    <t>1.2.3.1</t>
  </si>
  <si>
    <t>1.2.3.2</t>
  </si>
  <si>
    <t>1.3</t>
  </si>
  <si>
    <t>1.4</t>
  </si>
  <si>
    <t>1.4.1</t>
  </si>
  <si>
    <t>Кредиты</t>
  </si>
  <si>
    <t>Облигационные займы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</si>
  <si>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</si>
  <si>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</si>
  <si>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</si>
  <si>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</si>
  <si>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</si>
  <si>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 xml:space="preserve">Итого </t>
  </si>
  <si>
    <t>наименование субъекта Российской Федерации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</si>
  <si>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</si>
  <si>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</si>
  <si>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</si>
  <si>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</si>
  <si>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</si>
  <si>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</si>
  <si>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</si>
  <si>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</si>
  <si>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</si>
  <si>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</si>
  <si>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14.2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</si>
  <si>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</si>
  <si>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</si>
  <si>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</si>
  <si>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</si>
  <si>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4</t>
  </si>
  <si>
    <t>прочая прибыль</t>
  </si>
  <si>
    <t>Собственные средства всего, в том числе:</t>
  </si>
  <si>
    <t>Красноярский край</t>
  </si>
  <si>
    <t>МВ×А</t>
  </si>
  <si>
    <t>Мвар</t>
  </si>
  <si>
    <t>км ЛЭП</t>
  </si>
  <si>
    <t>МВт</t>
  </si>
  <si>
    <t>-</t>
  </si>
  <si>
    <t>0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</si>
  <si>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</si>
  <si>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</si>
  <si>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</si>
  <si>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</si>
  <si>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</si>
  <si>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</si>
  <si>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</si>
  <si>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</si>
  <si>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</si>
  <si>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</si>
  <si>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</si>
  <si>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</si>
  <si>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</si>
  <si>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</si>
  <si>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</si>
  <si>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</si>
  <si>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</si>
  <si>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</si>
  <si>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</si>
  <si>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</si>
  <si>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</si>
  <si>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</si>
  <si>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</si>
  <si>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</si>
  <si>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</si>
  <si>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</si>
  <si>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 всего, в том числе: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</si>
  <si>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</si>
  <si>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</si>
  <si>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</si>
  <si>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</si>
  <si>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</si>
  <si>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</si>
  <si>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</si>
  <si>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</si>
  <si>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</si>
  <si>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</si>
  <si>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</si>
  <si>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</si>
  <si>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</si>
  <si>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</si>
  <si>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</si>
  <si>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</si>
  <si>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</si>
  <si>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</si>
  <si>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</si>
  <si>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</si>
  <si>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</si>
  <si>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</si>
  <si>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</si>
  <si>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</si>
  <si>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</si>
  <si>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</si>
  <si>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</si>
  <si>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</si>
  <si>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</si>
  <si>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</si>
  <si>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</si>
  <si>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</si>
  <si>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</si>
  <si>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</si>
  <si>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</si>
  <si>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</si>
  <si>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</si>
  <si>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</si>
  <si>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</si>
  <si>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</si>
  <si>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</si>
  <si>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</si>
  <si>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</si>
  <si>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</si>
  <si>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</si>
  <si>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</si>
  <si>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</si>
  <si>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</si>
  <si>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</si>
  <si>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</si>
  <si>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Г</t>
  </si>
  <si>
    <t>нд</t>
  </si>
  <si>
    <t>Итого утвержденный план за год</t>
  </si>
  <si>
    <t>км ВЛ
 1-цеп</t>
  </si>
  <si>
    <t>км ВЛ
 2-цеп</t>
  </si>
  <si>
    <t>Идентификатор инвестиционного проекта</t>
  </si>
  <si>
    <t>Итого</t>
  </si>
  <si>
    <t>полученная от реализации продукции и оказанных услуг по регулируемым ценам (тарифам):</t>
  </si>
  <si>
    <t>прочая текущая амортизация</t>
  </si>
  <si>
    <t>прибыль от продажи электрической энергии (мощности) по нерегулируемым ценам, всего, в том числе:</t>
  </si>
  <si>
    <t>средства от эмиссии акций</t>
  </si>
  <si>
    <t>1.4.2</t>
  </si>
  <si>
    <t>остаток собственных средств на начало года</t>
  </si>
  <si>
    <t>Вексели</t>
  </si>
  <si>
    <t>в том числе средства федерального бюджета, недоиспользованные в прошлых периодах</t>
  </si>
  <si>
    <t>в том числе средства консолидированного бюджета субъекта Российской Федерации, недоиспользованные в прошлых периодах</t>
  </si>
  <si>
    <t>Бюджетное финансирование</t>
  </si>
  <si>
    <t>средства федерального бюджета</t>
  </si>
  <si>
    <t>средства консолидированного бюджета субъекта Российской Федерации</t>
  </si>
  <si>
    <t xml:space="preserve">Приложение  № 8  к приказу министерства промышленности, </t>
  </si>
  <si>
    <t xml:space="preserve">энергетики и жилищно-коммунального хозяйства </t>
  </si>
  <si>
    <t xml:space="preserve">Приложение  № 7  к приказу министерства промышленности, </t>
  </si>
  <si>
    <t xml:space="preserve">энергетики и жилищно-коммунального хозяйства  </t>
  </si>
  <si>
    <t xml:space="preserve">Приложение  № 6  к приказу министерства промышленности, </t>
  </si>
  <si>
    <t xml:space="preserve">Приложение  № 5 к приказу министерства промышленности, </t>
  </si>
  <si>
    <t xml:space="preserve">Приложение  № 4 к приказу министерства промышленности, </t>
  </si>
  <si>
    <t xml:space="preserve">Приложение  № 3.1 к приказу министерства промышленности, </t>
  </si>
  <si>
    <t xml:space="preserve">Приложение  № 2 к приказу министерства промышленности, </t>
  </si>
  <si>
    <t>Приложение  № 1 к приказу министерства промышленности,</t>
  </si>
  <si>
    <t xml:space="preserve">Раздел 3. Источники финансирования инвестиционной программы </t>
  </si>
  <si>
    <t xml:space="preserve"> План</t>
  </si>
  <si>
    <t>14.1</t>
  </si>
  <si>
    <t>5.2</t>
  </si>
  <si>
    <t>4,2</t>
  </si>
  <si>
    <t xml:space="preserve">Приложение  № 3.2 к приказу министерства промышленности, </t>
  </si>
  <si>
    <t>5.2.8</t>
  </si>
  <si>
    <t>5.2.9</t>
  </si>
  <si>
    <t>6.1.8</t>
  </si>
  <si>
    <t>6.1.9</t>
  </si>
  <si>
    <t>4.1.8</t>
  </si>
  <si>
    <t>4.1.9</t>
  </si>
  <si>
    <t>4.2.8</t>
  </si>
  <si>
    <t>4.2.9</t>
  </si>
  <si>
    <t>4.3.8</t>
  </si>
  <si>
    <t>4.3.9</t>
  </si>
  <si>
    <t>4.4.8</t>
  </si>
  <si>
    <t>4.4.9</t>
  </si>
  <si>
    <t>12</t>
  </si>
  <si>
    <t>13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</si>
  <si>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</si>
  <si>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</si>
  <si>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</si>
  <si>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</si>
  <si>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</si>
  <si>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</si>
  <si>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</si>
  <si>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</si>
  <si>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</si>
  <si>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</si>
  <si>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3.1</t>
  </si>
  <si>
    <t>3.2</t>
  </si>
  <si>
    <t>Ввод объектов инвестиционной деятельности (мощностей) в эксплуатацию</t>
  </si>
  <si>
    <t xml:space="preserve">  Наименование инвестиционного проекта (наименование группы инвестиционных проектов)</t>
  </si>
  <si>
    <t xml:space="preserve">  Наименование инвестиционного проекта ( группы инвестиционных проектов)</t>
  </si>
  <si>
    <r>
      <t xml:space="preserve"> 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 </t>
    </r>
  </si>
  <si>
    <r>
      <t xml:space="preserve">  Утвержденный план  
2022 года </t>
    </r>
    <r>
      <rPr>
        <vertAlign val="superscript"/>
        <sz val="12"/>
        <rFont val="Times New Roman"/>
        <family val="1"/>
        <charset val="204"/>
      </rPr>
      <t xml:space="preserve"> </t>
    </r>
  </si>
  <si>
    <r>
      <t xml:space="preserve">  Утвержденный план  
2023 года </t>
    </r>
    <r>
      <rPr>
        <vertAlign val="superscript"/>
        <sz val="12"/>
        <rFont val="Times New Roman"/>
        <family val="1"/>
        <charset val="204"/>
      </rPr>
      <t xml:space="preserve"> </t>
    </r>
  </si>
  <si>
    <r>
      <t xml:space="preserve">  Утвержденный план  
2024 года </t>
    </r>
    <r>
      <rPr>
        <vertAlign val="superscript"/>
        <sz val="12"/>
        <rFont val="Times New Roman"/>
        <family val="1"/>
        <charset val="204"/>
      </rPr>
      <t xml:space="preserve"> </t>
    </r>
  </si>
  <si>
    <r>
      <t xml:space="preserve">  Утвержденный план  
2025 года </t>
    </r>
    <r>
      <rPr>
        <vertAlign val="superscript"/>
        <sz val="12"/>
        <rFont val="Times New Roman"/>
        <family val="1"/>
        <charset val="204"/>
      </rPr>
      <t xml:space="preserve"> </t>
    </r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</si>
  <si>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</si>
  <si>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</si>
  <si>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</si>
  <si>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</si>
  <si>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</si>
  <si>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</si>
  <si>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</si>
  <si>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</si>
  <si>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</si>
  <si>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</si>
  <si>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</si>
  <si>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</si>
  <si>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</si>
  <si>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</si>
  <si>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</si>
  <si>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План                                                                   
на 01.01.2021</t>
  </si>
  <si>
    <t>2021 год</t>
  </si>
  <si>
    <t>2022 год</t>
  </si>
  <si>
    <t>2023 год</t>
  </si>
  <si>
    <t>2024 год</t>
  </si>
  <si>
    <t>2025 год</t>
  </si>
  <si>
    <t>14.3</t>
  </si>
  <si>
    <t>14.4</t>
  </si>
  <si>
    <t>14.5</t>
  </si>
  <si>
    <t xml:space="preserve">План 
на 01.01.2021 года </t>
  </si>
  <si>
    <t xml:space="preserve"> на 2021 год </t>
  </si>
  <si>
    <t xml:space="preserve"> на 2022 год </t>
  </si>
  <si>
    <t xml:space="preserve"> на 2023 год </t>
  </si>
  <si>
    <t xml:space="preserve"> на 2024 год </t>
  </si>
  <si>
    <t xml:space="preserve"> на 2025 год </t>
  </si>
  <si>
    <t xml:space="preserve">Приложение  № 3.3 к приказу министерства промышленности, </t>
  </si>
  <si>
    <t xml:space="preserve">Приложение  № 3.4 к приказу министерства промышленности, </t>
  </si>
  <si>
    <t xml:space="preserve">Приложение  № 3.5 к приказу министерства промышленности, 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</si>
  <si>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</si>
  <si>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</si>
  <si>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</si>
  <si>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</si>
  <si>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</si>
  <si>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</si>
  <si>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</si>
  <si>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</si>
  <si>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</si>
  <si>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</si>
  <si>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</si>
  <si>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</si>
  <si>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</si>
  <si>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</si>
  <si>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</si>
  <si>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</si>
  <si>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</si>
  <si>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</si>
  <si>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</si>
  <si>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</si>
  <si>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</si>
  <si>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</si>
  <si>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</si>
  <si>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</si>
  <si>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</si>
  <si>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</si>
  <si>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</si>
  <si>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Раздел 1. План принятия основных средств и нематериальных активов к бухгалтерскому учету на 2021 год  с распределенеием по кварталам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</si>
  <si>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</si>
  <si>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</si>
  <si>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</si>
  <si>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</si>
  <si>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</si>
  <si>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</si>
  <si>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</si>
  <si>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</si>
  <si>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3.3</t>
  </si>
  <si>
    <t>3.4</t>
  </si>
  <si>
    <t>3.5</t>
  </si>
  <si>
    <t>5.2.10</t>
  </si>
  <si>
    <t>5.3.10</t>
  </si>
  <si>
    <t>5.4.10</t>
  </si>
  <si>
    <t>5.5.10</t>
  </si>
  <si>
    <t>6.1.10</t>
  </si>
  <si>
    <t xml:space="preserve">Обшество с ограниченной ответственностью «Красноярский жилищно-коммунальный комплекс» </t>
  </si>
  <si>
    <t>К_СТР13213</t>
  </si>
  <si>
    <t>К_СТР09756</t>
  </si>
  <si>
    <t>К_СТР09555</t>
  </si>
  <si>
    <t>К_СТР09761</t>
  </si>
  <si>
    <t>К_СТР09760ТП</t>
  </si>
  <si>
    <t>К_ИНФ05015</t>
  </si>
  <si>
    <t>К_ИНФ07979</t>
  </si>
  <si>
    <t>К_ИНФ07089</t>
  </si>
  <si>
    <t>К_ИНФ08452</t>
  </si>
  <si>
    <t>К_СТР09760КЛ</t>
  </si>
  <si>
    <t>К_ИНФ08004</t>
  </si>
  <si>
    <t>К_ИНФ15358</t>
  </si>
  <si>
    <t>К_ИНФ08348</t>
  </si>
  <si>
    <t>К_СТР09764КЛН</t>
  </si>
  <si>
    <t>2021</t>
  </si>
  <si>
    <t>2022</t>
  </si>
  <si>
    <t>2023</t>
  </si>
  <si>
    <t>2024</t>
  </si>
  <si>
    <t>2025</t>
  </si>
  <si>
    <t>Показатель оценки изменения средней продолжительности прекращения передачи электрической энергии потребителям услуг</t>
  </si>
  <si>
    <t>шт ячейки КСО с ВВ</t>
  </si>
  <si>
    <t>шт ячейки КСО с ВНЗ</t>
  </si>
  <si>
    <t>шт ячейки ЩО-70</t>
  </si>
  <si>
    <t>стойки опор ж/б, шт</t>
  </si>
  <si>
    <t>5.1.10</t>
  </si>
  <si>
    <t>Раздел 1 План принятия основных средств и нематериальных активов к бухгалтерскому учету</t>
  </si>
  <si>
    <t>4.1.10</t>
  </si>
  <si>
    <t>4.2.10</t>
  </si>
  <si>
    <t>4.3.10</t>
  </si>
  <si>
    <t>4.4.10</t>
  </si>
  <si>
    <t>14</t>
  </si>
  <si>
    <t>шт опоры ж/б</t>
  </si>
  <si>
    <t>км КЛ</t>
  </si>
  <si>
    <t>Источники финансирования инвестиционной программы всего (строка I + строка II), в том числе:</t>
  </si>
  <si>
    <t>производства и поставки электрической энергии и мощности</t>
  </si>
  <si>
    <t>1.1.1.1.1</t>
  </si>
  <si>
    <t>производство и поставка электрической энергии на оптовом рынке электрической энергии и мощности</t>
  </si>
  <si>
    <t>1.1.1.1.2</t>
  </si>
  <si>
    <t>производство и поставка электрической мощности на оптовом рынке электрической энергии и мощности</t>
  </si>
  <si>
    <t>1.1.1.1.3</t>
  </si>
  <si>
    <t>производство и поставка электрической энергии (мощности) на розничных рынках электрической энергии</t>
  </si>
  <si>
    <t>производства и поставки тепловой энергии (мощности)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</si>
  <si>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</si>
  <si>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</si>
  <si>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</si>
  <si>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</si>
  <si>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</si>
  <si>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</si>
  <si>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</si>
  <si>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</si>
  <si>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>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</si>
  <si>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</si>
  <si>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</si>
  <si>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</si>
  <si>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</si>
  <si>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</si>
  <si>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</si>
  <si>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реализации тепловой энергии (мощности)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</si>
  <si>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</si>
  <si>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</si>
  <si>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</si>
  <si>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в части управления технологическими режимами</t>
  </si>
  <si>
    <t>1.1.1.8.2</t>
  </si>
  <si>
    <t>в части обеспечения надежности</t>
  </si>
  <si>
    <t>Амортизация основных средств всего, в том числе:</t>
  </si>
  <si>
    <t>текущая амортизация, учтенная в тарифах, всего, в том числе:</t>
  </si>
  <si>
    <t>производство и поставка электрической энергии и мощности</t>
  </si>
  <si>
    <t>производство и поставка тепловой энергии (мощности)</t>
  </si>
  <si>
    <t>1.2.1.3</t>
  </si>
  <si>
    <t>оказание услуг по передаче электрической энергии</t>
  </si>
  <si>
    <t>1.2.1.4</t>
  </si>
  <si>
    <t>оказание услуг по передаче тепловой энергии, теплоносителя</t>
  </si>
  <si>
    <t>1.2.1.5</t>
  </si>
  <si>
    <t>реализация электрической энергии и мощности</t>
  </si>
  <si>
    <t>1.2.1.6</t>
  </si>
  <si>
    <t>1.2.1.7</t>
  </si>
  <si>
    <t>оказание услуг по оперативно-диспетчерскому управлению в электроэнергетике всего, в том числе:</t>
  </si>
  <si>
    <t>Прочие собственные средства всего, в том числе:</t>
  </si>
  <si>
    <t>Привлеченные средства всего, в том числе:</t>
  </si>
  <si>
    <t>Вексeли</t>
  </si>
  <si>
    <t xml:space="preserve">средства федерального бюджета </t>
  </si>
  <si>
    <t>средства федерального бюджета, недоиспользованные в прошлых периодах</t>
  </si>
  <si>
    <t xml:space="preserve">2021 год </t>
  </si>
  <si>
    <t xml:space="preserve">2022 год </t>
  </si>
  <si>
    <t xml:space="preserve">2023 год </t>
  </si>
  <si>
    <t xml:space="preserve">2024 год </t>
  </si>
  <si>
    <t xml:space="preserve">2025 год </t>
  </si>
  <si>
    <t>Модернизация  ТП № 945 по ул. Ключевская, 101 г: а) замена тр-ра ТМ-1000 кВА 6/0,4 кВ на тр-р ТМГ-1000 кВА 6/0,4 кВ; б) замена в/в оборуд.: КСО-272 (на тр-р) с ВН и 3-мя ПК на ток 80А - 2 шт; КСО-272 с ВН - 2 шт; КСО-272 с ВВ, ЛР и ШР- 2 шт; на в/в оборуд.: КСО 366-5вв с ВВ, ЛР и ШР - 6 шт.; КСО 366-11 (с ТСН, ТН) - 1 шт.; КСО 366-13 (с СР) - 2 шт; в) замена н/в оборуд.: ЩО-70 с авт. выкл. и 3-мя ТТ 1500/5А - 2 шт ; ЩО-70 - 6 шт; ЩО-70 с СР - 1шт., на  ЩО-70-1-03 (с РПС-250 - 2 шт., РПС-400 - 2 шт.) - 6 шт.; ЩО-70-1-34 (с ввод. авт. на 1600 А и ввод. руб. на 2000 А-2 шт.) - 2 шт.; секц. панель ЩО-70-1-72 - 1 шт.</t>
  </si>
  <si>
    <t>Модернизация  ТП № 950 по ул. Ключевская, 91 г: а) замена тр-ра ТМ 320 кВА 6/0,4 кВ - 1 шт.на ТМГ-400 кВА 6/0,4 кВ - 1 шт.; б) замена в/в оборуд.: КСО (на тр-р) с РВ и 3-мя ПК - 2 шт; КСО (на вв., отх. линии) с РВ - 3 шт, на в/в оборуд.: КСО 366-3н ( с ВН)- 3 шт.; КСО 366-4н ( с ВН и ПТ) - 2 шт.; в) замена н/в оборуд.: панель (вв. с тр-ра) с авт. выкл. - 2 шт ;  панель (на отх. линии) с 4- мя руб. - 4 шт; панель  (секционная) - 1шт., на н/в оборуд.: ЩО-70-1-03 (с РПС-250 - 2 шт., РПС-400 - 2 шт.) - 4 шт.; ЩО-70-1-34 (с вв. авт. на 1000 А и вв. руб. на 1000 А-2 шт.) - 2 шт.; секционная панель ЩО-70-1-72 - 1 шт.</t>
  </si>
  <si>
    <t>Модернизация ВЛ 0,4 кВ от ТП 325 до ж/д по пер. Водометный, 2, 4: а) демонтаж дер. опор - 4 шт, монтаж ж/б одностоечных опор - 4 шт.; б) замена 4А-35 мм²  L=0,120 км на СИП-4 (4х70) мм² L=0,120 км; в) замена 4А-35 мм² L=0,040 км на СИП-4 (4х25) мм² L= 0,040 км; г) замена  КЛ от ТП 325 до опоры № 1 марки АВВГ (4х35) мм²  L=0,060 км на КЛ марки АВВГ (4х95) мм² L= 0,060 км</t>
  </si>
  <si>
    <t>Модернизация э/сетей 0,4 кВ от ТП 703 до жилого дома по ул. Бебеля, 61А, в следующем объеме: замена КЛ марки ААБШВ (3х70+1х35) мм² L= 0,180 км на КЛ марки АВВГ (4х95) мм² L= 0,180 км</t>
  </si>
  <si>
    <t>Модернизация КВЛ 0,4 кВ от ТП 313 до ж/д по ул. 60 лет Октября, 61, 65, 67, 69, 71: а) замена КЛ от ТП-313 до оп. № 1 марки КГ (3х50+1х16) мм² L= 0,030 км на КЛ марки АВВГ (4х95) мм² L= 0,030 км; б) замена ВЛ-0,4 кВ марки А-25 L= 0,220 км на СИП-4 (4х70) мм² L= 0,220 км; в) замена кабельного ввода в ж/д по ул. 60 лет Октября, 69 марки АСБ (4х25) мм²  L=0,030 км на кабельный ввод марки АВВГ (4х50) мм² L= 0,030 км; г) замена вводов в ж/д по ул. 60 лет Октября, 61, 65, 67, 71 марки АПВ (1х10) мм² L= 0,080 км на СИП-4 (4х25) мм² L=0,080 км</t>
  </si>
  <si>
    <t>Модернизация ТП № 614 по ул. 26 Бакинских комиссаров, 50 Г: а) замена тр-ра ТМ-400 кВА 6/0,4 кВ на тр-р ТМГ-630 кВА 6/0,4 кВ; б) замена в/в оборудования: ВМГ-16 - 1 шт., РВ - 2 шт, на: КСО 366-3н (с ВН) - 4 шт.; КСО 366-4н (с ВН и ПТ) - 1 шт.; в) замена н/в оборудования: ЩО-70 с руб. (2 шт), на  ЩО-70-1-03 (с РПС-250 - 2 шт., РПС-400 - 2 шт.) - 4 шт; ЩО-70-1-34 (с вв. авт.на 630 А и вв. руб. на 1000А - 2 шт.) - 1 шт.</t>
  </si>
  <si>
    <t>Модернизация э/сетей 0,4 кВ от ТП 201, расположенной по пр. Свободный, 61 А,  до жилого дома по пр. Свободный, 63: замена КЛ марки АСБ (3х95) мм² L= 0,080 км на КЛ марки АВВГнг (А)-LS (4х150) мм²  L=0,080 км</t>
  </si>
  <si>
    <t>Модернизация КЛ 6 кВ от ТП 950, расположенной по ул. Ключевская, 91 г, до ТП 943, расположенной по ул. Ключевская, 87 г: замена КЛ марки ААШВ (3х95) мм² L=0,250 км на КЛ марки ААБлУ (3х240) мм² L=0,250 км</t>
  </si>
  <si>
    <t>Модернизация э/сетей 0,4 кВ от ТП 2026 до ж/д по ул. Л. Кецховели, 75 А: а) замена КЛ от ТП 2026 до ВРУ-1 ж/д по ул. Л. Кецховели, 75 А марки 2АВВГ (3х185+1х70) мм² L= 2х0,100 км  на 2АВВГнг (А)-LS (4х185) мм² L=2х0,100 км; б) замена КЛ от ТП 2026 до ВРУ-2 ж/д по ул. Л. Кецховели, 75 А марки 4АВВГ (3х185+1х70) мм² L= 4х0,150 км на 4АВВГнг (А)-LS (4х185) мм² L=4х0,150 км</t>
  </si>
  <si>
    <t>Модернизация электрических сетей 0,4 кВ от ТП 201, расположенной по пр. Свободный, 61 А,  до жилого дома по пр. Свободный, 59 А: замена двух КЛ марки ААШВ (4х95) мм² L= 2х0,150 км, на  АВВГнг (А)-LS (4х150) мм² L=2х0,150 км</t>
  </si>
  <si>
    <t>Модернизация э/сетей 0,4 кВ от ТП 328 до ж/д по ул. 60 лет Октября, 25, 31, 33, 37: а) замена КЛ от ТП 328 до ж/д по ул. 60 лет Октября, 25  марки 2АСБ (3х35+1х16) мм² L= 2х0,150 км на КЛ марки 2АВВГнг (А)-LS (4х120) мм² L= 2х0,150 км; б) замена КЛ от ТП 328 до ж/д по ул. 60 лет Октября, 31  марки АСБ (3х50+1х25) мм² L= 0,130 км на  АВВГнг (А)-LS (4х120) мм² L= 0,130 км; в) замена КЛ от ТП 328 до ж/д по ул. 60 лет Октября, 33  марки 2АСБ (3х35+1х16) мм²  L=2х0,050 км на  2АВВГнг (А)-LS (4х120) мм²  L= 2х0,050 км; г) замена КЛ от ТП 328 до ж/д по ул. 60 лет Октября, 37  марки АПВБ (3х50+1х25) мм² L= 0,060 км на  АВВГнг (А)-LS (4х120) мм²  L= 0,060 км</t>
  </si>
  <si>
    <t>Модернизация КТП № 981, расположенной по ул. Базайская, 76 г: замена силового трансформатора марки ТМ 400 кВА 6/0,4 кВ на  ТМГ 630 кВА 6/0,4 кВ</t>
  </si>
  <si>
    <t>Модернизация оборудования ТП № 512А по ул. Малиновского, 18Д: а) замена тр-ров ТМ-630 кВА 10/0,4 кВ - 2 шт.  на  ТМГ-630 кВА 10/0,4 кВ - 2 шт.; б) замена в/в оборуд.: КСО-366 (на тр-р) с ВН и  3-мя ПК на ток 50А - 2 шт; КСО-366 с РВ - 2 шт; КСО-366 с ВН - 2 шт;  шинный мост - 1 шт, на в/в оборуд.: КСО 366-3н (с ВН)- 6 шт.; КСО 366-4н (с ВН и в/в ПТ) - 2 шт.; в) замена н/в оборуд.: ЩО-70 с авт. выкл. на ток 1000А и 3-мя ТТ 1500/5А, руб. на ток 1600 А - 2 шт ; ЩО-70 с руб. на ток (2х400А+2х250 А) - 2 шт; ЩО-70 с руб. на ток 4х250 А - 1 шт; ЩО-70 с руб. на ток (2х400А+1х250 А) - 1 шт; ЩО-70 с руб. на ток (2х250 А)  - 1 шт; ЩО-70 с руб. на ток 250 А  - 1 шт; ЩО-70 (секц.) с СР - 1 шт., на  ЩО-70-1-03 (с РПС-250 - 2 шт., РПС-400 - 2 шт.) - 6 шт.; ЩО-70-1-34 (с вв. авт. на 1000 А и вв. руб. на 1600 А-2 шт.) - 2 шт.; секц. панель ЩО-70-1-72 - 1 шт.</t>
  </si>
  <si>
    <t>Модернизация э/сетей 0,4 кВ от ТП 703 до жилого дома по ул. Бебеля, 61А: замена КЛ марки ААБШВ (3х70+1х35) мм² L= 0,180 км на КЛ марки АВВГ (4х95) мм² L= 0,180 км</t>
  </si>
  <si>
    <t>Модернизация э/сетей 10 кВ от ТП 6006, расположенной по адресу: пер. Средний, 5 Г, до ТП 6007, расположенной по адресу: Цветной бульвар, 1 Г, в следующем объеме: замена провода марки 3А-70 мм² L= 0,467 км на  СИП-3 (1х95) мм² L= 0,467 км</t>
  </si>
  <si>
    <t>Утвержденный план принятия основных средств и нематериальных активов к бухгалтерскому учету на  год</t>
  </si>
  <si>
    <t>Строительство электрических сетей 6 кВ от РП-254, расположенной по ул. Свердловская, 74 г, до РУ-6 кВ КТП-1 6/0,4 кВ, КТП-2 6/0,4 кВ электробойлерной п. Лалетино, расположенных по ул. Лесоперевалочная, 30 а</t>
  </si>
  <si>
    <t>L_СТР12108КЛ</t>
  </si>
  <si>
    <t>Разработка проектно-сметной документации по мероприятию "Строительство электрических сетей 6 кВ от РП-254, расположенной по ул. Свердловская, 74 г, до РУ-6 кВ КТП-1 6/0,4 кВ, КТП-2 6/0,4 кВ электробойлерной п. Лалетино, расположенных по ул. Лесоперевалочная, 30 а".</t>
  </si>
  <si>
    <t>ЭL_СТР12108КЛ</t>
  </si>
  <si>
    <t>Строительство электрических сетей 6 кВ от РП-254, расположенной по ул. Свердловская, 74 г, до РУ-6 кВ КТП-1 6/0,4 кВ, КТП-2 6/0,4 кВ электробойлерной п. Лалетино, расположенных по ул. Лесоперевалочная, 30 а, в следующем объеме: прокладка четырех кабельных линий марки ААБ2л (3х240) мм², протяженностью 4х1,68 км.</t>
  </si>
  <si>
    <t>Показатель увеличения мощности силовых трансформаторов на подстанциях, не связанного с осуществлением технологического присоединения к электрическим сетям, ΔРⁿтр (n=6; 10 кВ), кВА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</si>
  <si>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сетям, ΔLⁿлэп (n=6; 10 кВ), км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</si>
  <si>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сетям, ΔLⁿлэп (n=0,4 кВ), км</t>
  </si>
  <si>
    <t>Показатель замены силовых (авто-) трансформаторов, ΔРⁿз_тр (n=6; 10 кВ), кВА</t>
  </si>
  <si>
    <t>Показатель замены линий электропередачи,  ΔLⁿз_лэп (n=6; 10 кВ), км</t>
  </si>
  <si>
    <t>Показатель замены линий электропередачи,  ΔLⁿз_лэп (n=0,4 кВ), км</t>
  </si>
  <si>
    <t xml:space="preserve">Показатель оценки изменения средней частоты прекращения передачи электрической энергии потребителям услуг   </t>
  </si>
  <si>
    <t xml:space="preserve">Показатель оценки изменения объема недоотпущенной электрической энергии </t>
  </si>
  <si>
    <t>6.2</t>
  </si>
  <si>
    <t>6.3</t>
  </si>
  <si>
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 (Nсд_тпр) , шт.</t>
  </si>
  <si>
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  , шт.</t>
  </si>
  <si>
    <t>Показатель объема финансовых потребностей на реализацию мероприятий, обусловленных необходимостью выполнения требований законодательства Российской Федерации (Фтз), млн. руб.</t>
  </si>
  <si>
    <t>Показатель объема финансовых потребностей необходимых для реализации мероприятий, направленных на выполнение предписаний органов исполнительной власти (Фоив), млн. руб.</t>
  </si>
  <si>
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 (Фтрр), млн. руб.</t>
  </si>
  <si>
    <t>Показатель объема финансовых потребностей, необходимых для реализации мероприятий, направленных на развитие информационной инфраструктуры (Фит), млн. руб.</t>
  </si>
  <si>
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 (Фнз) млн. руб.;</t>
  </si>
  <si>
    <t>8.2</t>
  </si>
  <si>
    <t>8.3</t>
  </si>
  <si>
    <t>7.2</t>
  </si>
  <si>
    <t>5.3</t>
  </si>
  <si>
    <t>4,3</t>
  </si>
  <si>
    <t>IV</t>
  </si>
  <si>
    <t>Красноярского края от 30.07.2021  № 08-122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</si>
</sst>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00"/>
    <numFmt numFmtId="168" formatCode="#,##0.000"/>
    <numFmt numFmtId="169" formatCode="0.00000"/>
    <numFmt numFmtId="170" formatCode="0.0"/>
  </numFmts>
  <fonts count="7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sz val="19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2"/>
      <color theme="1"/>
      <name val="Times New Roman"/>
      <family val="2"/>
      <charset val="204"/>
    </font>
    <font>
      <sz val="11.5"/>
      <name val="Times New Roman"/>
      <family val="1"/>
      <charset val="204"/>
    </font>
    <font>
      <sz val="12"/>
      <name val="Times New Roman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2"/>
      <charset val="204"/>
    </font>
    <font>
      <sz val="11"/>
      <name val="Times New Roman"/>
      <family val="2"/>
      <charset val="204"/>
    </font>
    <font>
      <sz val="12"/>
      <color theme="1" tint="0.499984740745262"/>
      <name val="Times New Roman"/>
      <family val="1"/>
      <charset val="204"/>
    </font>
    <font>
      <b/>
      <sz val="11.5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7" borderId="1" applyNumberFormat="0" applyAlignment="0" applyProtection="0"/>
    <xf numFmtId="0" fontId="19" fillId="20" borderId="2" applyNumberFormat="0" applyAlignment="0" applyProtection="0"/>
    <xf numFmtId="0" fontId="20" fillId="20" borderId="1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1" borderId="7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33" fillId="0" borderId="0"/>
    <xf numFmtId="0" fontId="13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4" fillId="0" borderId="0"/>
    <xf numFmtId="0" fontId="34" fillId="0" borderId="0"/>
    <xf numFmtId="0" fontId="13" fillId="0" borderId="0"/>
    <xf numFmtId="0" fontId="12" fillId="0" borderId="0"/>
    <xf numFmtId="0" fontId="37" fillId="0" borderId="0"/>
    <xf numFmtId="0" fontId="37" fillId="0" borderId="0"/>
    <xf numFmtId="164" fontId="12" fillId="0" borderId="0" applyFont="0" applyFill="0" applyBorder="0" applyAlignment="0" applyProtection="0"/>
    <xf numFmtId="165" fontId="37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1" fillId="0" borderId="0"/>
    <xf numFmtId="0" fontId="10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43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7" borderId="1" applyNumberFormat="0" applyAlignment="0" applyProtection="0"/>
    <xf numFmtId="0" fontId="19" fillId="20" borderId="2" applyNumberFormat="0" applyAlignment="0" applyProtection="0"/>
    <xf numFmtId="0" fontId="20" fillId="20" borderId="1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1" borderId="7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8" fillId="0" borderId="0"/>
    <xf numFmtId="0" fontId="13" fillId="0" borderId="0"/>
    <xf numFmtId="9" fontId="3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4" fillId="0" borderId="0"/>
    <xf numFmtId="0" fontId="7" fillId="0" borderId="0"/>
    <xf numFmtId="0" fontId="33" fillId="0" borderId="0"/>
    <xf numFmtId="0" fontId="6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3" fillId="0" borderId="0"/>
    <xf numFmtId="0" fontId="2" fillId="0" borderId="0"/>
    <xf numFmtId="0" fontId="37" fillId="0" borderId="0"/>
    <xf numFmtId="9" fontId="48" fillId="0" borderId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50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70">
    <xf numFmtId="0" fontId="0" fillId="0" borderId="0" xfId="0"/>
    <xf numFmtId="0" fontId="13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center" vertical="center" textRotation="90" wrapText="1"/>
    </xf>
    <xf numFmtId="0" fontId="38" fillId="0" borderId="0" xfId="0" applyFont="1" applyFill="1" applyAlignment="1"/>
    <xf numFmtId="0" fontId="13" fillId="0" borderId="10" xfId="37" applyFont="1" applyFill="1" applyBorder="1" applyAlignment="1">
      <alignment horizontal="center" vertical="center" textRotation="90" wrapTex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35" fillId="0" borderId="0" xfId="44" applyFont="1" applyFill="1" applyBorder="1" applyAlignment="1"/>
    <xf numFmtId="0" fontId="38" fillId="0" borderId="0" xfId="37" applyFont="1" applyFill="1" applyAlignment="1">
      <alignment horizontal="right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4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left" vertical="center" wrapText="1" indent="1"/>
    </xf>
    <xf numFmtId="0" fontId="13" fillId="0" borderId="10" xfId="57" applyFont="1" applyFill="1" applyBorder="1" applyAlignment="1">
      <alignment horizontal="left" vertical="center" wrapText="1" indent="3"/>
    </xf>
    <xf numFmtId="0" fontId="13" fillId="0" borderId="10" xfId="57" applyFont="1" applyFill="1" applyBorder="1" applyAlignment="1">
      <alignment horizontal="left" vertical="center" wrapText="1" indent="5"/>
    </xf>
    <xf numFmtId="49" fontId="46" fillId="0" borderId="10" xfId="0" applyNumberFormat="1" applyFont="1" applyFill="1" applyBorder="1" applyAlignment="1">
      <alignment horizontal="center" vertical="center"/>
    </xf>
    <xf numFmtId="0" fontId="13" fillId="0" borderId="0" xfId="46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167" fontId="13" fillId="0" borderId="10" xfId="57" applyNumberFormat="1" applyFont="1" applyFill="1" applyBorder="1" applyAlignment="1">
      <alignment horizontal="center" vertical="center" wrapText="1"/>
    </xf>
    <xf numFmtId="0" fontId="13" fillId="0" borderId="0" xfId="37" applyFont="1" applyFill="1" applyAlignment="1">
      <alignment vertical="center"/>
    </xf>
    <xf numFmtId="0" fontId="13" fillId="0" borderId="0" xfId="37" applyFont="1" applyFill="1" applyAlignment="1"/>
    <xf numFmtId="0" fontId="13" fillId="0" borderId="0" xfId="0" applyFont="1" applyFill="1" applyBorder="1" applyAlignment="1">
      <alignment horizontal="center"/>
    </xf>
    <xf numFmtId="0" fontId="38" fillId="0" borderId="0" xfId="37" applyFont="1" applyFill="1" applyAlignment="1">
      <alignment vertical="center"/>
    </xf>
    <xf numFmtId="0" fontId="38" fillId="0" borderId="0" xfId="37" applyFont="1" applyFill="1" applyAlignment="1"/>
    <xf numFmtId="0" fontId="13" fillId="0" borderId="0" xfId="37" applyFont="1" applyFill="1" applyAlignment="1">
      <alignment horizontal="left"/>
    </xf>
    <xf numFmtId="0" fontId="38" fillId="0" borderId="0" xfId="37" applyFont="1" applyFill="1" applyAlignment="1">
      <alignment horizontal="left"/>
    </xf>
    <xf numFmtId="0" fontId="13" fillId="0" borderId="0" xfId="0" applyFont="1" applyFill="1" applyAlignment="1"/>
    <xf numFmtId="4" fontId="13" fillId="0" borderId="10" xfId="0" applyNumberFormat="1" applyFont="1" applyFill="1" applyBorder="1" applyAlignment="1">
      <alignment horizontal="center" vertical="center"/>
    </xf>
    <xf numFmtId="0" fontId="59" fillId="0" borderId="0" xfId="37" applyFont="1" applyFill="1" applyAlignment="1">
      <alignment horizontal="left" vertical="center"/>
    </xf>
    <xf numFmtId="0" fontId="59" fillId="0" borderId="0" xfId="37" applyFont="1" applyFill="1" applyAlignment="1">
      <alignment vertical="center"/>
    </xf>
    <xf numFmtId="0" fontId="59" fillId="0" borderId="0" xfId="37" applyFont="1" applyFill="1" applyAlignment="1"/>
    <xf numFmtId="0" fontId="59" fillId="0" borderId="0" xfId="46" applyFont="1" applyFill="1" applyBorder="1" applyAlignment="1">
      <alignment vertical="center"/>
    </xf>
    <xf numFmtId="0" fontId="59" fillId="0" borderId="0" xfId="0" applyFont="1" applyFill="1"/>
    <xf numFmtId="0" fontId="60" fillId="0" borderId="0" xfId="0" applyFont="1" applyFill="1" applyAlignment="1">
      <alignment horizontal="left"/>
    </xf>
    <xf numFmtId="0" fontId="13" fillId="0" borderId="0" xfId="0" applyFont="1" applyFill="1" applyAlignment="1">
      <alignment vertical="center"/>
    </xf>
    <xf numFmtId="0" fontId="57" fillId="0" borderId="0" xfId="37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6" fillId="0" borderId="0" xfId="37" applyFont="1" applyFill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textRotation="90" wrapText="1"/>
    </xf>
    <xf numFmtId="0" fontId="13" fillId="0" borderId="14" xfId="0" applyFont="1" applyFill="1" applyBorder="1" applyAlignment="1">
      <alignment horizontal="center" vertical="center" textRotation="90" wrapText="1"/>
    </xf>
    <xf numFmtId="0" fontId="13" fillId="0" borderId="10" xfId="55" applyFont="1" applyFill="1" applyBorder="1" applyAlignment="1">
      <alignment horizontal="center" vertical="center"/>
    </xf>
    <xf numFmtId="0" fontId="13" fillId="0" borderId="0" xfId="0" applyFont="1" applyFill="1" applyBorder="1"/>
    <xf numFmtId="4" fontId="13" fillId="0" borderId="13" xfId="0" applyNumberFormat="1" applyFont="1" applyFill="1" applyBorder="1" applyAlignment="1">
      <alignment horizontal="center" vertical="center"/>
    </xf>
    <xf numFmtId="49" fontId="13" fillId="0" borderId="10" xfId="55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2" fontId="13" fillId="0" borderId="10" xfId="37" applyNumberFormat="1" applyFont="1" applyFill="1" applyBorder="1" applyAlignment="1">
      <alignment horizontal="center" vertical="center"/>
    </xf>
    <xf numFmtId="167" fontId="13" fillId="0" borderId="10" xfId="37" applyNumberFormat="1" applyFont="1" applyFill="1" applyBorder="1" applyAlignment="1">
      <alignment horizontal="center" vertical="center"/>
    </xf>
    <xf numFmtId="49" fontId="13" fillId="0" borderId="11" xfId="55" applyNumberFormat="1" applyFont="1" applyFill="1" applyBorder="1" applyAlignment="1">
      <alignment horizontal="center" vertical="center"/>
    </xf>
    <xf numFmtId="0" fontId="13" fillId="0" borderId="11" xfId="55" applyFont="1" applyFill="1" applyBorder="1" applyAlignment="1">
      <alignment horizontal="center" vertical="center" wrapText="1"/>
    </xf>
    <xf numFmtId="0" fontId="13" fillId="0" borderId="11" xfId="55" applyFont="1" applyFill="1" applyBorder="1" applyAlignment="1">
      <alignment horizontal="center" vertical="center"/>
    </xf>
    <xf numFmtId="49" fontId="13" fillId="0" borderId="17" xfId="55" applyNumberFormat="1" applyFont="1" applyFill="1" applyBorder="1" applyAlignment="1">
      <alignment horizontal="center" vertical="center"/>
    </xf>
    <xf numFmtId="0" fontId="13" fillId="0" borderId="17" xfId="55" applyFont="1" applyFill="1" applyBorder="1" applyAlignment="1">
      <alignment horizontal="center" vertical="center" wrapText="1"/>
    </xf>
    <xf numFmtId="0" fontId="13" fillId="0" borderId="17" xfId="55" applyFont="1" applyFill="1" applyBorder="1" applyAlignment="1">
      <alignment horizontal="center" vertical="center"/>
    </xf>
    <xf numFmtId="2" fontId="13" fillId="0" borderId="10" xfId="55" applyNumberFormat="1" applyFont="1" applyFill="1" applyBorder="1" applyAlignment="1">
      <alignment horizontal="left" vertical="center" wrapText="1"/>
    </xf>
    <xf numFmtId="1" fontId="13" fillId="0" borderId="11" xfId="37" applyNumberFormat="1" applyFont="1" applyFill="1" applyBorder="1" applyAlignment="1">
      <alignment horizontal="center" vertical="center"/>
    </xf>
    <xf numFmtId="167" fontId="13" fillId="0" borderId="10" xfId="0" applyNumberFormat="1" applyFont="1" applyFill="1" applyBorder="1" applyAlignment="1">
      <alignment horizontal="center" vertical="center"/>
    </xf>
    <xf numFmtId="167" fontId="13" fillId="0" borderId="10" xfId="0" applyNumberFormat="1" applyFont="1" applyFill="1" applyBorder="1" applyAlignment="1">
      <alignment horizontal="center" vertical="center" wrapText="1"/>
    </xf>
    <xf numFmtId="0" fontId="39" fillId="0" borderId="0" xfId="55" applyFont="1" applyFill="1" applyAlignment="1">
      <alignment vertical="center"/>
    </xf>
    <xf numFmtId="0" fontId="13" fillId="0" borderId="0" xfId="55" applyFont="1" applyFill="1" applyAlignment="1">
      <alignment vertical="top"/>
    </xf>
    <xf numFmtId="4" fontId="13" fillId="0" borderId="11" xfId="0" applyNumberFormat="1" applyFont="1" applyFill="1" applyBorder="1" applyAlignment="1">
      <alignment horizontal="center" vertical="center"/>
    </xf>
    <xf numFmtId="0" fontId="13" fillId="0" borderId="0" xfId="55" applyFont="1" applyFill="1" applyAlignment="1"/>
    <xf numFmtId="0" fontId="42" fillId="0" borderId="0" xfId="55" applyFont="1" applyFill="1" applyBorder="1"/>
    <xf numFmtId="0" fontId="39" fillId="0" borderId="0" xfId="55" applyFont="1" applyFill="1" applyAlignment="1"/>
    <xf numFmtId="0" fontId="38" fillId="0" borderId="0" xfId="55" applyFont="1" applyFill="1" applyAlignment="1">
      <alignment vertical="center"/>
    </xf>
    <xf numFmtId="2" fontId="13" fillId="0" borderId="10" xfId="55" applyNumberFormat="1" applyFont="1" applyFill="1" applyBorder="1" applyAlignment="1">
      <alignment horizontal="center" vertical="center" wrapText="1"/>
    </xf>
    <xf numFmtId="167" fontId="13" fillId="0" borderId="10" xfId="55" applyNumberFormat="1" applyFont="1" applyFill="1" applyBorder="1" applyAlignment="1">
      <alignment horizontal="center" vertical="center"/>
    </xf>
    <xf numFmtId="49" fontId="13" fillId="0" borderId="18" xfId="55" applyNumberFormat="1" applyFont="1" applyFill="1" applyBorder="1" applyAlignment="1">
      <alignment horizontal="center" vertical="center"/>
    </xf>
    <xf numFmtId="0" fontId="13" fillId="0" borderId="18" xfId="55" applyFont="1" applyFill="1" applyBorder="1" applyAlignment="1">
      <alignment horizontal="center" vertical="center" wrapText="1"/>
    </xf>
    <xf numFmtId="167" fontId="13" fillId="0" borderId="10" xfId="55" applyNumberFormat="1" applyFont="1" applyFill="1" applyBorder="1" applyAlignment="1">
      <alignment horizontal="center" vertical="center" wrapText="1"/>
    </xf>
    <xf numFmtId="0" fontId="13" fillId="0" borderId="18" xfId="55" applyFont="1" applyFill="1" applyBorder="1" applyAlignment="1">
      <alignment horizontal="center" vertical="center"/>
    </xf>
    <xf numFmtId="0" fontId="13" fillId="0" borderId="0" xfId="0" applyFont="1" applyFill="1"/>
    <xf numFmtId="0" fontId="66" fillId="0" borderId="10" xfId="45" applyFont="1" applyFill="1" applyBorder="1" applyAlignment="1">
      <alignment horizontal="center" vertical="center" textRotation="90" wrapText="1"/>
    </xf>
    <xf numFmtId="2" fontId="13" fillId="0" borderId="11" xfId="37" applyNumberFormat="1" applyFont="1" applyFill="1" applyBorder="1" applyAlignment="1">
      <alignment wrapText="1"/>
    </xf>
    <xf numFmtId="2" fontId="13" fillId="0" borderId="10" xfId="37" applyNumberFormat="1" applyFont="1" applyFill="1" applyBorder="1" applyAlignment="1">
      <alignment wrapText="1"/>
    </xf>
    <xf numFmtId="0" fontId="13" fillId="0" borderId="10" xfId="45" applyFont="1" applyFill="1" applyBorder="1" applyAlignment="1">
      <alignment horizontal="center" vertical="center" textRotation="90" wrapText="1"/>
    </xf>
    <xf numFmtId="2" fontId="13" fillId="0" borderId="10" xfId="37" applyNumberFormat="1" applyFont="1" applyFill="1" applyBorder="1" applyAlignment="1">
      <alignment horizontal="center"/>
    </xf>
    <xf numFmtId="2" fontId="14" fillId="0" borderId="10" xfId="37" applyNumberFormat="1" applyFont="1" applyFill="1" applyBorder="1" applyAlignment="1">
      <alignment horizontal="center"/>
    </xf>
    <xf numFmtId="0" fontId="13" fillId="0" borderId="0" xfId="45" applyFont="1" applyFill="1" applyBorder="1" applyAlignment="1">
      <alignment horizontal="center" vertical="center" textRotation="90" wrapText="1"/>
    </xf>
    <xf numFmtId="49" fontId="69" fillId="0" borderId="10" xfId="45" applyNumberFormat="1" applyFont="1" applyFill="1" applyBorder="1" applyAlignment="1">
      <alignment horizontal="center" vertical="center"/>
    </xf>
    <xf numFmtId="0" fontId="63" fillId="0" borderId="0" xfId="45" applyFont="1" applyFill="1" applyBorder="1" applyAlignment="1">
      <alignment horizontal="center" vertical="center"/>
    </xf>
    <xf numFmtId="3" fontId="13" fillId="0" borderId="10" xfId="0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0" fontId="71" fillId="0" borderId="10" xfId="37" applyFont="1" applyFill="1" applyBorder="1" applyAlignment="1">
      <alignment horizontal="center" vertical="center" textRotation="90" wrapText="1"/>
    </xf>
    <xf numFmtId="0" fontId="70" fillId="0" borderId="10" xfId="37" applyFont="1" applyFill="1" applyBorder="1" applyAlignment="1">
      <alignment horizontal="center" vertical="center"/>
    </xf>
    <xf numFmtId="0" fontId="68" fillId="0" borderId="10" xfId="37" applyFont="1" applyFill="1" applyBorder="1" applyAlignment="1">
      <alignment horizontal="center" vertical="center"/>
    </xf>
    <xf numFmtId="0" fontId="38" fillId="0" borderId="0" xfId="55" applyFont="1" applyFill="1" applyBorder="1" applyAlignment="1">
      <alignment horizontal="center" vertical="center"/>
    </xf>
    <xf numFmtId="49" fontId="13" fillId="0" borderId="0" xfId="45" applyNumberFormat="1" applyFont="1" applyFill="1" applyBorder="1" applyAlignment="1">
      <alignment horizontal="center" vertical="center"/>
    </xf>
    <xf numFmtId="0" fontId="71" fillId="0" borderId="10" xfId="45" applyFont="1" applyFill="1" applyBorder="1" applyAlignment="1">
      <alignment horizontal="center" vertical="center" textRotation="90" wrapText="1"/>
    </xf>
    <xf numFmtId="0" fontId="46" fillId="0" borderId="10" xfId="45" applyFont="1" applyFill="1" applyBorder="1" applyAlignment="1">
      <alignment horizontal="center" vertical="center"/>
    </xf>
    <xf numFmtId="49" fontId="46" fillId="0" borderId="10" xfId="45" applyNumberFormat="1" applyFont="1" applyFill="1" applyBorder="1" applyAlignment="1">
      <alignment horizontal="center" vertical="center"/>
    </xf>
    <xf numFmtId="4" fontId="63" fillId="0" borderId="17" xfId="45" applyNumberFormat="1" applyFont="1" applyFill="1" applyBorder="1" applyAlignment="1">
      <alignment horizontal="center" vertical="center"/>
    </xf>
    <xf numFmtId="2" fontId="68" fillId="0" borderId="10" xfId="37" applyNumberFormat="1" applyFont="1" applyFill="1" applyBorder="1" applyAlignment="1">
      <alignment horizontal="center" vertical="center"/>
    </xf>
    <xf numFmtId="0" fontId="13" fillId="0" borderId="10" xfId="57" applyFont="1" applyFill="1" applyBorder="1" applyAlignment="1">
      <alignment horizontal="center" vertical="center" wrapText="1"/>
    </xf>
    <xf numFmtId="0" fontId="13" fillId="0" borderId="0" xfId="57" applyFont="1" applyFill="1"/>
    <xf numFmtId="0" fontId="46" fillId="0" borderId="10" xfId="57" applyFont="1" applyFill="1" applyBorder="1" applyAlignment="1">
      <alignment horizontal="center" vertical="center" wrapText="1"/>
    </xf>
    <xf numFmtId="49" fontId="51" fillId="0" borderId="10" xfId="57" applyNumberFormat="1" applyFont="1" applyFill="1" applyBorder="1" applyAlignment="1">
      <alignment horizontal="center" vertical="center"/>
    </xf>
    <xf numFmtId="0" fontId="51" fillId="0" borderId="10" xfId="57" applyFont="1" applyFill="1" applyBorder="1" applyAlignment="1">
      <alignment horizontal="center" vertical="center" wrapText="1"/>
    </xf>
    <xf numFmtId="0" fontId="13" fillId="0" borderId="10" xfId="57" applyFont="1" applyFill="1" applyBorder="1" applyAlignment="1">
      <alignment horizontal="left" vertical="center" wrapText="1"/>
    </xf>
    <xf numFmtId="0" fontId="0" fillId="0" borderId="0" xfId="0" applyFill="1"/>
    <xf numFmtId="49" fontId="13" fillId="0" borderId="10" xfId="283" applyNumberFormat="1" applyFont="1" applyFill="1" applyBorder="1" applyAlignment="1">
      <alignment horizontal="center" vertical="center"/>
    </xf>
    <xf numFmtId="0" fontId="13" fillId="0" borderId="10" xfId="283" applyFont="1" applyFill="1" applyBorder="1" applyAlignment="1">
      <alignment vertical="center" wrapText="1"/>
    </xf>
    <xf numFmtId="0" fontId="13" fillId="0" borderId="10" xfId="283" applyFont="1" applyFill="1" applyBorder="1" applyAlignment="1">
      <alignment horizontal="left" vertical="center" wrapText="1" indent="2"/>
    </xf>
    <xf numFmtId="0" fontId="13" fillId="0" borderId="10" xfId="283" applyFont="1" applyFill="1" applyBorder="1" applyAlignment="1">
      <alignment horizontal="left" vertical="center" wrapText="1" indent="3"/>
    </xf>
    <xf numFmtId="167" fontId="72" fillId="0" borderId="10" xfId="57" applyNumberFormat="1" applyFont="1" applyFill="1" applyBorder="1" applyAlignment="1">
      <alignment horizontal="center" vertical="center" wrapText="1"/>
    </xf>
    <xf numFmtId="0" fontId="13" fillId="0" borderId="10" xfId="283" applyFont="1" applyFill="1" applyBorder="1" applyAlignment="1">
      <alignment horizontal="left" vertical="top" wrapText="1" indent="3"/>
    </xf>
    <xf numFmtId="169" fontId="72" fillId="0" borderId="10" xfId="57" applyNumberFormat="1" applyFont="1" applyFill="1" applyBorder="1" applyAlignment="1">
      <alignment horizontal="center" vertical="center" wrapText="1"/>
    </xf>
    <xf numFmtId="49" fontId="13" fillId="0" borderId="10" xfId="283" applyNumberFormat="1" applyFont="1" applyFill="1" applyBorder="1" applyAlignment="1">
      <alignment horizontal="center" vertical="center" wrapText="1"/>
    </xf>
    <xf numFmtId="167" fontId="13" fillId="0" borderId="10" xfId="57" applyNumberFormat="1" applyFont="1" applyFill="1" applyBorder="1" applyAlignment="1">
      <alignment horizontal="center" vertical="center"/>
    </xf>
    <xf numFmtId="0" fontId="13" fillId="0" borderId="10" xfId="283" applyFont="1" applyFill="1" applyBorder="1" applyAlignment="1">
      <alignment horizontal="left" vertical="center" wrapText="1" indent="4"/>
    </xf>
    <xf numFmtId="167" fontId="72" fillId="0" borderId="10" xfId="57" applyNumberFormat="1" applyFont="1" applyFill="1" applyBorder="1" applyAlignment="1">
      <alignment horizontal="center" vertical="center"/>
    </xf>
    <xf numFmtId="169" fontId="72" fillId="0" borderId="10" xfId="57" applyNumberFormat="1" applyFont="1" applyFill="1" applyBorder="1" applyAlignment="1">
      <alignment horizontal="center" vertical="center"/>
    </xf>
    <xf numFmtId="0" fontId="13" fillId="0" borderId="10" xfId="283" applyFont="1" applyFill="1" applyBorder="1" applyAlignment="1">
      <alignment horizontal="left" vertical="center" wrapText="1" indent="5"/>
    </xf>
    <xf numFmtId="0" fontId="67" fillId="0" borderId="10" xfId="0" applyFont="1" applyFill="1" applyBorder="1" applyAlignment="1">
      <alignment horizontal="center" vertical="center" textRotation="90" wrapText="1"/>
    </xf>
    <xf numFmtId="167" fontId="13" fillId="0" borderId="11" xfId="0" applyNumberFormat="1" applyFont="1" applyFill="1" applyBorder="1" applyAlignment="1">
      <alignment horizontal="center" vertical="center"/>
    </xf>
    <xf numFmtId="167" fontId="13" fillId="0" borderId="11" xfId="0" applyNumberFormat="1" applyFont="1" applyFill="1" applyBorder="1" applyAlignment="1">
      <alignment horizontal="center" vertical="center" wrapText="1"/>
    </xf>
    <xf numFmtId="167" fontId="13" fillId="0" borderId="17" xfId="0" applyNumberFormat="1" applyFont="1" applyFill="1" applyBorder="1" applyAlignment="1">
      <alignment horizontal="center" vertical="center"/>
    </xf>
    <xf numFmtId="167" fontId="13" fillId="0" borderId="17" xfId="0" applyNumberFormat="1" applyFont="1" applyFill="1" applyBorder="1" applyAlignment="1">
      <alignment horizontal="center" vertical="center" wrapText="1"/>
    </xf>
    <xf numFmtId="0" fontId="67" fillId="0" borderId="10" xfId="55" applyFont="1" applyFill="1" applyBorder="1" applyAlignment="1">
      <alignment horizontal="center" vertical="center" wrapText="1"/>
    </xf>
    <xf numFmtId="0" fontId="67" fillId="0" borderId="11" xfId="55" applyFont="1" applyFill="1" applyBorder="1" applyAlignment="1">
      <alignment horizontal="center" vertical="center" wrapText="1"/>
    </xf>
    <xf numFmtId="0" fontId="67" fillId="0" borderId="17" xfId="55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textRotation="90" wrapText="1"/>
    </xf>
    <xf numFmtId="0" fontId="42" fillId="0" borderId="0" xfId="55" applyFont="1" applyFill="1" applyAlignment="1">
      <alignment vertical="center"/>
    </xf>
    <xf numFmtId="0" fontId="67" fillId="0" borderId="10" xfId="55" applyFont="1" applyFill="1" applyBorder="1" applyAlignment="1">
      <alignment horizontal="center" vertical="center" textRotation="90" wrapText="1"/>
    </xf>
    <xf numFmtId="0" fontId="13" fillId="0" borderId="10" xfId="55" applyFont="1" applyFill="1" applyBorder="1" applyAlignment="1">
      <alignment horizontal="center"/>
    </xf>
    <xf numFmtId="49" fontId="13" fillId="0" borderId="10" xfId="55" applyNumberFormat="1" applyFont="1" applyFill="1" applyBorder="1" applyAlignment="1">
      <alignment horizontal="center"/>
    </xf>
    <xf numFmtId="49" fontId="14" fillId="0" borderId="10" xfId="55" applyNumberFormat="1" applyFont="1" applyFill="1" applyBorder="1" applyAlignment="1">
      <alignment horizontal="center" vertical="center"/>
    </xf>
    <xf numFmtId="0" fontId="14" fillId="0" borderId="10" xfId="55" applyFont="1" applyFill="1" applyBorder="1" applyAlignment="1">
      <alignment horizontal="center" vertical="center" wrapText="1"/>
    </xf>
    <xf numFmtId="0" fontId="14" fillId="0" borderId="10" xfId="55" applyFont="1" applyFill="1" applyBorder="1" applyAlignment="1">
      <alignment horizontal="center" vertical="center"/>
    </xf>
    <xf numFmtId="167" fontId="14" fillId="0" borderId="10" xfId="55" applyNumberFormat="1" applyFont="1" applyFill="1" applyBorder="1" applyAlignment="1">
      <alignment horizontal="center" vertical="center"/>
    </xf>
    <xf numFmtId="167" fontId="13" fillId="0" borderId="11" xfId="55" applyNumberFormat="1" applyFont="1" applyFill="1" applyBorder="1" applyAlignment="1">
      <alignment horizontal="center" vertical="center"/>
    </xf>
    <xf numFmtId="167" fontId="13" fillId="0" borderId="17" xfId="55" applyNumberFormat="1" applyFont="1" applyFill="1" applyBorder="1" applyAlignment="1">
      <alignment horizontal="center" vertical="center"/>
    </xf>
    <xf numFmtId="2" fontId="14" fillId="0" borderId="10" xfId="55" applyNumberFormat="1" applyFont="1" applyFill="1" applyBorder="1" applyAlignment="1">
      <alignment horizontal="center" vertical="center" wrapText="1"/>
    </xf>
    <xf numFmtId="2" fontId="14" fillId="0" borderId="10" xfId="55" applyNumberFormat="1" applyFont="1" applyFill="1" applyBorder="1" applyAlignment="1">
      <alignment horizontal="left" vertical="center" wrapText="1"/>
    </xf>
    <xf numFmtId="2" fontId="13" fillId="0" borderId="11" xfId="55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textRotation="90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0" xfId="55" applyFont="1" applyFill="1" applyBorder="1" applyAlignment="1">
      <alignment horizontal="center" vertical="center" wrapText="1"/>
    </xf>
    <xf numFmtId="0" fontId="42" fillId="0" borderId="0" xfId="55" applyFont="1" applyFill="1"/>
    <xf numFmtId="0" fontId="13" fillId="0" borderId="0" xfId="0" applyFont="1" applyFill="1" applyAlignment="1">
      <alignment vertical="top" wrapText="1"/>
    </xf>
    <xf numFmtId="0" fontId="13" fillId="0" borderId="10" xfId="45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horizontal="center" wrapText="1"/>
    </xf>
    <xf numFmtId="0" fontId="13" fillId="0" borderId="0" xfId="45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left" vertical="center" wrapText="1"/>
    </xf>
    <xf numFmtId="0" fontId="53" fillId="0" borderId="10" xfId="57" applyFont="1" applyFill="1" applyBorder="1" applyAlignment="1">
      <alignment horizontal="center" vertical="center" wrapText="1"/>
    </xf>
    <xf numFmtId="0" fontId="69" fillId="0" borderId="10" xfId="45" applyFont="1" applyFill="1" applyBorder="1" applyAlignment="1">
      <alignment horizontal="center" vertical="center"/>
    </xf>
    <xf numFmtId="0" fontId="69" fillId="0" borderId="0" xfId="0" applyFont="1" applyFill="1"/>
    <xf numFmtId="167" fontId="13" fillId="0" borderId="10" xfId="37" applyNumberFormat="1" applyFont="1" applyFill="1" applyBorder="1" applyAlignment="1">
      <alignment horizontal="center"/>
    </xf>
    <xf numFmtId="0" fontId="13" fillId="0" borderId="0" xfId="0" applyFont="1" applyFill="1" applyAlignment="1">
      <alignment wrapText="1"/>
    </xf>
    <xf numFmtId="0" fontId="13" fillId="0" borderId="10" xfId="55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4" fontId="14" fillId="0" borderId="10" xfId="0" applyNumberFormat="1" applyFont="1" applyFill="1" applyBorder="1" applyAlignment="1">
      <alignment horizontal="center" vertical="center"/>
    </xf>
    <xf numFmtId="49" fontId="14" fillId="0" borderId="10" xfId="37" applyNumberFormat="1" applyFont="1" applyFill="1" applyBorder="1" applyAlignment="1">
      <alignment horizontal="center" vertical="center"/>
    </xf>
    <xf numFmtId="0" fontId="14" fillId="0" borderId="10" xfId="37" applyFont="1" applyFill="1" applyBorder="1" applyAlignment="1">
      <alignment wrapText="1"/>
    </xf>
    <xf numFmtId="49" fontId="13" fillId="0" borderId="10" xfId="37" applyNumberFormat="1" applyFont="1" applyFill="1" applyBorder="1" applyAlignment="1">
      <alignment horizontal="center" vertical="center"/>
    </xf>
    <xf numFmtId="0" fontId="67" fillId="0" borderId="10" xfId="37" applyFont="1" applyFill="1" applyBorder="1" applyAlignment="1">
      <alignment wrapText="1"/>
    </xf>
    <xf numFmtId="0" fontId="73" fillId="0" borderId="10" xfId="37" applyFont="1" applyFill="1" applyBorder="1" applyAlignment="1">
      <alignment wrapText="1"/>
    </xf>
    <xf numFmtId="1" fontId="67" fillId="0" borderId="10" xfId="55" applyNumberFormat="1" applyFont="1" applyFill="1" applyBorder="1" applyAlignment="1">
      <alignment horizontal="left" vertical="center" wrapText="1"/>
    </xf>
    <xf numFmtId="2" fontId="67" fillId="0" borderId="10" xfId="55" applyNumberFormat="1" applyFont="1" applyFill="1" applyBorder="1" applyAlignment="1">
      <alignment horizontal="left" vertical="center" wrapText="1"/>
    </xf>
    <xf numFmtId="1" fontId="73" fillId="0" borderId="10" xfId="55" applyNumberFormat="1" applyFont="1" applyFill="1" applyBorder="1" applyAlignment="1">
      <alignment horizontal="center" vertical="center" wrapText="1"/>
    </xf>
    <xf numFmtId="1" fontId="67" fillId="0" borderId="11" xfId="55" applyNumberFormat="1" applyFont="1" applyFill="1" applyBorder="1" applyAlignment="1">
      <alignment horizontal="left" vertical="center" wrapText="1"/>
    </xf>
    <xf numFmtId="1" fontId="14" fillId="0" borderId="10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/>
    <xf numFmtId="1" fontId="13" fillId="0" borderId="17" xfId="0" applyNumberFormat="1" applyFont="1" applyFill="1" applyBorder="1"/>
    <xf numFmtId="3" fontId="13" fillId="0" borderId="17" xfId="0" applyNumberFormat="1" applyFont="1" applyFill="1" applyBorder="1"/>
    <xf numFmtId="2" fontId="14" fillId="0" borderId="13" xfId="55" applyNumberFormat="1" applyFont="1" applyFill="1" applyBorder="1" applyAlignment="1">
      <alignment horizontal="center" vertical="center"/>
    </xf>
    <xf numFmtId="2" fontId="14" fillId="0" borderId="10" xfId="55" applyNumberFormat="1" applyFont="1" applyFill="1" applyBorder="1" applyAlignment="1">
      <alignment horizontal="center" vertical="center"/>
    </xf>
    <xf numFmtId="2" fontId="13" fillId="0" borderId="10" xfId="55" applyNumberFormat="1" applyFont="1" applyFill="1" applyBorder="1" applyAlignment="1">
      <alignment horizontal="center" vertical="center"/>
    </xf>
    <xf numFmtId="1" fontId="13" fillId="0" borderId="10" xfId="55" applyNumberFormat="1" applyFont="1" applyFill="1" applyBorder="1" applyAlignment="1">
      <alignment horizontal="center" vertical="center"/>
    </xf>
    <xf numFmtId="2" fontId="13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wrapText="1"/>
    </xf>
    <xf numFmtId="0" fontId="13" fillId="0" borderId="0" xfId="57" applyFont="1" applyFill="1" applyAlignment="1">
      <alignment horizontal="right"/>
    </xf>
    <xf numFmtId="49" fontId="46" fillId="0" borderId="0" xfId="57" applyNumberFormat="1" applyFont="1" applyFill="1" applyAlignment="1">
      <alignment horizontal="center" vertical="center"/>
    </xf>
    <xf numFmtId="0" fontId="13" fillId="0" borderId="0" xfId="57" applyFont="1" applyFill="1" applyAlignment="1">
      <alignment wrapText="1"/>
    </xf>
    <xf numFmtId="167" fontId="14" fillId="0" borderId="10" xfId="37" applyNumberFormat="1" applyFont="1" applyFill="1" applyBorder="1" applyAlignment="1">
      <alignment horizontal="center" vertical="center"/>
    </xf>
    <xf numFmtId="2" fontId="14" fillId="0" borderId="10" xfId="37" applyNumberFormat="1" applyFont="1" applyFill="1" applyBorder="1" applyAlignment="1">
      <alignment horizontal="center" vertical="center"/>
    </xf>
    <xf numFmtId="2" fontId="39" fillId="0" borderId="10" xfId="55" applyNumberFormat="1" applyFont="1" applyFill="1" applyBorder="1" applyAlignment="1">
      <alignment horizontal="center" vertical="center"/>
    </xf>
    <xf numFmtId="2" fontId="38" fillId="0" borderId="10" xfId="55" applyNumberFormat="1" applyFont="1" applyFill="1" applyBorder="1" applyAlignment="1">
      <alignment horizontal="center" vertical="center"/>
    </xf>
    <xf numFmtId="1" fontId="13" fillId="0" borderId="10" xfId="37" applyNumberFormat="1" applyFont="1" applyFill="1" applyBorder="1" applyAlignment="1">
      <alignment horizontal="center" vertical="center"/>
    </xf>
    <xf numFmtId="167" fontId="13" fillId="0" borderId="11" xfId="37" applyNumberFormat="1" applyFont="1" applyFill="1" applyBorder="1" applyAlignment="1">
      <alignment horizontal="center" vertical="center"/>
    </xf>
    <xf numFmtId="2" fontId="38" fillId="0" borderId="11" xfId="55" applyNumberFormat="1" applyFont="1" applyFill="1" applyBorder="1" applyAlignment="1">
      <alignment horizontal="center" vertical="center"/>
    </xf>
    <xf numFmtId="2" fontId="38" fillId="0" borderId="11" xfId="55" applyNumberFormat="1" applyFont="1" applyFill="1" applyBorder="1" applyAlignment="1">
      <alignment horizontal="left" vertical="center" wrapText="1"/>
    </xf>
    <xf numFmtId="0" fontId="39" fillId="0" borderId="0" xfId="0" applyFont="1" applyFill="1" applyAlignment="1"/>
    <xf numFmtId="168" fontId="13" fillId="0" borderId="10" xfId="0" applyNumberFormat="1" applyFont="1" applyFill="1" applyBorder="1" applyAlignment="1">
      <alignment horizontal="center" vertical="center"/>
    </xf>
    <xf numFmtId="168" fontId="13" fillId="0" borderId="11" xfId="0" applyNumberFormat="1" applyFont="1" applyFill="1" applyBorder="1" applyAlignment="1">
      <alignment horizontal="center" vertical="center"/>
    </xf>
    <xf numFmtId="0" fontId="13" fillId="0" borderId="17" xfId="0" applyFont="1" applyFill="1" applyBorder="1"/>
    <xf numFmtId="2" fontId="13" fillId="0" borderId="17" xfId="0" applyNumberFormat="1" applyFont="1" applyFill="1" applyBorder="1" applyAlignment="1">
      <alignment horizontal="center" vertical="center"/>
    </xf>
    <xf numFmtId="2" fontId="69" fillId="0" borderId="10" xfId="55" applyNumberFormat="1" applyFont="1" applyFill="1" applyBorder="1" applyAlignment="1">
      <alignment horizontal="left" vertical="center" wrapText="1"/>
    </xf>
    <xf numFmtId="168" fontId="13" fillId="0" borderId="0" xfId="0" applyNumberFormat="1" applyFont="1" applyFill="1"/>
    <xf numFmtId="2" fontId="69" fillId="0" borderId="11" xfId="55" applyNumberFormat="1" applyFont="1" applyFill="1" applyBorder="1" applyAlignment="1">
      <alignment horizontal="left" vertical="center" wrapText="1"/>
    </xf>
    <xf numFmtId="4" fontId="13" fillId="0" borderId="17" xfId="55" applyNumberFormat="1" applyFont="1" applyFill="1" applyBorder="1" applyAlignment="1">
      <alignment horizontal="center" vertical="center"/>
    </xf>
    <xf numFmtId="2" fontId="13" fillId="0" borderId="17" xfId="55" applyNumberFormat="1" applyFont="1" applyFill="1" applyBorder="1" applyAlignment="1">
      <alignment horizontal="center" vertical="center"/>
    </xf>
    <xf numFmtId="0" fontId="58" fillId="0" borderId="0" xfId="37" applyFont="1" applyFill="1" applyAlignment="1">
      <alignment vertical="center"/>
    </xf>
    <xf numFmtId="0" fontId="58" fillId="0" borderId="0" xfId="37" applyFont="1" applyFill="1" applyAlignment="1"/>
    <xf numFmtId="0" fontId="38" fillId="0" borderId="10" xfId="45" applyFont="1" applyFill="1" applyBorder="1" applyAlignment="1">
      <alignment horizontal="center" vertical="center" textRotation="90" wrapText="1"/>
    </xf>
    <xf numFmtId="1" fontId="13" fillId="0" borderId="10" xfId="37" applyNumberFormat="1" applyFont="1" applyFill="1" applyBorder="1" applyAlignment="1">
      <alignment horizontal="center" vertical="center" wrapText="1"/>
    </xf>
    <xf numFmtId="2" fontId="13" fillId="0" borderId="11" xfId="0" applyNumberFormat="1" applyFont="1" applyFill="1" applyBorder="1" applyAlignment="1">
      <alignment horizontal="center" vertical="center"/>
    </xf>
    <xf numFmtId="2" fontId="13" fillId="0" borderId="10" xfId="37" applyNumberFormat="1" applyFont="1" applyFill="1" applyBorder="1" applyAlignment="1">
      <alignment horizontal="center" vertical="center" wrapText="1"/>
    </xf>
    <xf numFmtId="1" fontId="13" fillId="0" borderId="10" xfId="55" applyNumberFormat="1" applyFont="1" applyFill="1" applyBorder="1" applyAlignment="1">
      <alignment horizontal="center" vertical="center" wrapText="1"/>
    </xf>
    <xf numFmtId="167" fontId="13" fillId="0" borderId="10" xfId="37" applyNumberFormat="1" applyFont="1" applyFill="1" applyBorder="1" applyAlignment="1">
      <alignment horizontal="center" vertical="center" wrapText="1"/>
    </xf>
    <xf numFmtId="1" fontId="38" fillId="0" borderId="10" xfId="55" applyNumberFormat="1" applyFont="1" applyFill="1" applyBorder="1" applyAlignment="1">
      <alignment horizontal="center" vertical="center" wrapText="1"/>
    </xf>
    <xf numFmtId="1" fontId="38" fillId="0" borderId="10" xfId="55" applyNumberFormat="1" applyFont="1" applyFill="1" applyBorder="1" applyAlignment="1">
      <alignment horizontal="left" vertical="center" wrapText="1"/>
    </xf>
    <xf numFmtId="1" fontId="13" fillId="0" borderId="10" xfId="55" applyNumberFormat="1" applyFont="1" applyFill="1" applyBorder="1" applyAlignment="1">
      <alignment horizontal="left" vertical="center" wrapText="1"/>
    </xf>
    <xf numFmtId="1" fontId="13" fillId="0" borderId="11" xfId="55" applyNumberFormat="1" applyFont="1" applyFill="1" applyBorder="1" applyAlignment="1">
      <alignment horizontal="center" vertical="center" wrapText="1"/>
    </xf>
    <xf numFmtId="1" fontId="13" fillId="0" borderId="11" xfId="55" applyNumberFormat="1" applyFont="1" applyFill="1" applyBorder="1" applyAlignment="1">
      <alignment horizontal="left" vertical="center" wrapText="1"/>
    </xf>
    <xf numFmtId="167" fontId="13" fillId="0" borderId="11" xfId="37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42" fillId="0" borderId="0" xfId="0" applyFont="1" applyFill="1" applyAlignment="1">
      <alignment vertical="top" wrapText="1"/>
    </xf>
    <xf numFmtId="0" fontId="13" fillId="0" borderId="10" xfId="37" applyFont="1" applyFill="1" applyBorder="1" applyAlignment="1">
      <alignment wrapText="1"/>
    </xf>
    <xf numFmtId="0" fontId="69" fillId="0" borderId="10" xfId="45" applyFont="1" applyFill="1" applyBorder="1" applyAlignment="1">
      <alignment horizontal="center" vertical="center" wrapText="1"/>
    </xf>
    <xf numFmtId="0" fontId="13" fillId="0" borderId="0" xfId="46" applyFont="1" applyFill="1" applyBorder="1" applyAlignment="1"/>
    <xf numFmtId="0" fontId="13" fillId="0" borderId="0" xfId="45" applyFont="1" applyFill="1" applyBorder="1" applyAlignment="1">
      <alignment vertical="center" wrapText="1"/>
    </xf>
    <xf numFmtId="0" fontId="13" fillId="0" borderId="11" xfId="37" applyFont="1" applyFill="1" applyBorder="1" applyAlignment="1">
      <alignment horizontal="center" vertical="center" wrapText="1"/>
    </xf>
    <xf numFmtId="49" fontId="46" fillId="0" borderId="10" xfId="45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left" wrapText="1"/>
    </xf>
    <xf numFmtId="0" fontId="13" fillId="0" borderId="10" xfId="55" applyFont="1" applyFill="1" applyBorder="1" applyAlignment="1">
      <alignment horizontal="center" vertical="center" wrapText="1"/>
    </xf>
    <xf numFmtId="0" fontId="42" fillId="0" borderId="0" xfId="55" applyFont="1" applyFill="1"/>
    <xf numFmtId="0" fontId="13" fillId="0" borderId="0" xfId="0" applyFont="1" applyFill="1"/>
    <xf numFmtId="0" fontId="13" fillId="0" borderId="0" xfId="55" applyFont="1" applyFill="1"/>
    <xf numFmtId="0" fontId="13" fillId="0" borderId="10" xfId="0" applyFont="1" applyFill="1" applyBorder="1" applyAlignment="1">
      <alignment horizontal="center" vertical="center"/>
    </xf>
    <xf numFmtId="2" fontId="13" fillId="0" borderId="10" xfId="55" applyNumberFormat="1" applyFont="1" applyBorder="1" applyAlignment="1">
      <alignment horizontal="center" vertical="center"/>
    </xf>
    <xf numFmtId="2" fontId="13" fillId="0" borderId="10" xfId="55" applyNumberFormat="1" applyFont="1" applyBorder="1" applyAlignment="1">
      <alignment horizontal="left" vertical="center" wrapText="1"/>
    </xf>
    <xf numFmtId="0" fontId="13" fillId="24" borderId="0" xfId="55" applyFont="1" applyFill="1" applyBorder="1" applyAlignment="1">
      <alignment vertical="center" wrapText="1"/>
    </xf>
    <xf numFmtId="170" fontId="13" fillId="0" borderId="10" xfId="37" applyNumberFormat="1" applyFont="1" applyFill="1" applyBorder="1" applyAlignment="1">
      <alignment horizontal="center" vertical="center" wrapText="1"/>
    </xf>
    <xf numFmtId="170" fontId="13" fillId="0" borderId="10" xfId="0" applyNumberFormat="1" applyFont="1" applyFill="1" applyBorder="1" applyAlignment="1">
      <alignment horizontal="center" vertical="center"/>
    </xf>
    <xf numFmtId="2" fontId="73" fillId="0" borderId="10" xfId="55" applyNumberFormat="1" applyFont="1" applyFill="1" applyBorder="1" applyAlignment="1">
      <alignment horizontal="center" vertical="center"/>
    </xf>
    <xf numFmtId="2" fontId="73" fillId="0" borderId="10" xfId="55" applyNumberFormat="1" applyFont="1" applyFill="1" applyBorder="1" applyAlignment="1">
      <alignment horizontal="left" vertical="center" wrapText="1"/>
    </xf>
    <xf numFmtId="2" fontId="67" fillId="0" borderId="10" xfId="55" applyNumberFormat="1" applyFont="1" applyBorder="1" applyAlignment="1">
      <alignment horizontal="center" vertical="center"/>
    </xf>
    <xf numFmtId="2" fontId="67" fillId="0" borderId="10" xfId="55" applyNumberFormat="1" applyFont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13" fillId="0" borderId="10" xfId="55" applyFont="1" applyFill="1" applyBorder="1" applyAlignment="1">
      <alignment horizontal="center" vertical="center" wrapText="1"/>
    </xf>
    <xf numFmtId="0" fontId="13" fillId="0" borderId="12" xfId="55" applyFont="1" applyFill="1" applyBorder="1" applyAlignment="1">
      <alignment horizontal="center" vertical="center" wrapText="1"/>
    </xf>
    <xf numFmtId="0" fontId="13" fillId="0" borderId="17" xfId="55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69" fillId="0" borderId="10" xfId="45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 wrapText="1"/>
    </xf>
    <xf numFmtId="167" fontId="0" fillId="0" borderId="0" xfId="0" applyNumberFormat="1" applyFill="1"/>
    <xf numFmtId="167" fontId="13" fillId="0" borderId="0" xfId="57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/>
    </xf>
    <xf numFmtId="0" fontId="13" fillId="0" borderId="10" xfId="55" applyFont="1" applyFill="1" applyBorder="1" applyAlignment="1">
      <alignment horizontal="center" vertical="center" wrapText="1"/>
    </xf>
    <xf numFmtId="0" fontId="42" fillId="0" borderId="0" xfId="55" applyFont="1" applyFill="1"/>
    <xf numFmtId="0" fontId="13" fillId="0" borderId="0" xfId="0" applyFont="1" applyFill="1"/>
    <xf numFmtId="0" fontId="67" fillId="0" borderId="10" xfId="0" applyFont="1" applyFill="1" applyBorder="1" applyAlignment="1">
      <alignment horizontal="center" vertical="center" textRotation="90" wrapText="1"/>
    </xf>
    <xf numFmtId="0" fontId="69" fillId="0" borderId="10" xfId="0" applyFont="1" applyFill="1" applyBorder="1" applyAlignment="1">
      <alignment horizontal="center" vertical="center" textRotation="90" wrapText="1"/>
    </xf>
    <xf numFmtId="2" fontId="38" fillId="0" borderId="10" xfId="55" applyNumberFormat="1" applyFont="1" applyFill="1" applyBorder="1" applyAlignment="1">
      <alignment horizontal="left" vertical="center" wrapText="1"/>
    </xf>
    <xf numFmtId="0" fontId="67" fillId="0" borderId="10" xfId="37" applyFont="1" applyFill="1" applyBorder="1" applyAlignment="1">
      <alignment horizontal="center" vertical="center" textRotation="90" wrapText="1"/>
    </xf>
    <xf numFmtId="0" fontId="69" fillId="0" borderId="12" xfId="55" applyFont="1" applyFill="1" applyBorder="1" applyAlignment="1">
      <alignment horizontal="center" vertical="center" wrapText="1"/>
    </xf>
    <xf numFmtId="0" fontId="69" fillId="0" borderId="10" xfId="55" applyFont="1" applyFill="1" applyBorder="1" applyAlignment="1">
      <alignment horizontal="center" vertical="center" wrapText="1"/>
    </xf>
    <xf numFmtId="0" fontId="67" fillId="0" borderId="12" xfId="55" applyFont="1" applyFill="1" applyBorder="1" applyAlignment="1">
      <alignment horizontal="center" vertical="center" textRotation="90" wrapText="1"/>
    </xf>
    <xf numFmtId="49" fontId="13" fillId="0" borderId="12" xfId="55" applyNumberFormat="1" applyFont="1" applyFill="1" applyBorder="1" applyAlignment="1">
      <alignment horizontal="center"/>
    </xf>
    <xf numFmtId="167" fontId="14" fillId="0" borderId="12" xfId="55" applyNumberFormat="1" applyFont="1" applyFill="1" applyBorder="1" applyAlignment="1">
      <alignment horizontal="center" vertical="center"/>
    </xf>
    <xf numFmtId="167" fontId="13" fillId="0" borderId="12" xfId="55" applyNumberFormat="1" applyFont="1" applyFill="1" applyBorder="1" applyAlignment="1">
      <alignment horizontal="center" vertical="center"/>
    </xf>
    <xf numFmtId="167" fontId="13" fillId="0" borderId="19" xfId="55" applyNumberFormat="1" applyFont="1" applyFill="1" applyBorder="1" applyAlignment="1">
      <alignment horizontal="center" vertical="center"/>
    </xf>
    <xf numFmtId="167" fontId="13" fillId="0" borderId="12" xfId="55" applyNumberFormat="1" applyFont="1" applyFill="1" applyBorder="1" applyAlignment="1">
      <alignment horizontal="center" vertical="center" wrapText="1"/>
    </xf>
    <xf numFmtId="4" fontId="13" fillId="0" borderId="10" xfId="55" applyNumberFormat="1" applyFont="1" applyFill="1" applyBorder="1" applyAlignment="1">
      <alignment horizontal="center" vertical="center"/>
    </xf>
    <xf numFmtId="2" fontId="67" fillId="0" borderId="10" xfId="55" applyNumberFormat="1" applyFont="1" applyFill="1" applyBorder="1" applyAlignment="1">
      <alignment horizontal="center" vertical="center"/>
    </xf>
    <xf numFmtId="0" fontId="67" fillId="0" borderId="10" xfId="37" applyFont="1" applyFill="1" applyBorder="1" applyAlignment="1">
      <alignment vertical="center" wrapText="1"/>
    </xf>
    <xf numFmtId="1" fontId="67" fillId="0" borderId="10" xfId="55" applyNumberFormat="1" applyFont="1" applyFill="1" applyBorder="1" applyAlignment="1">
      <alignment horizontal="center" vertical="center" wrapText="1"/>
    </xf>
    <xf numFmtId="2" fontId="13" fillId="0" borderId="13" xfId="55" applyNumberFormat="1" applyFont="1" applyFill="1" applyBorder="1" applyAlignment="1">
      <alignment horizontal="center" vertical="center"/>
    </xf>
    <xf numFmtId="1" fontId="13" fillId="0" borderId="13" xfId="55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62" fillId="0" borderId="0" xfId="55" applyFont="1" applyFill="1" applyAlignment="1">
      <alignment horizontal="center" vertical="center"/>
    </xf>
    <xf numFmtId="0" fontId="13" fillId="0" borderId="0" xfId="55" applyFont="1" applyFill="1" applyAlignment="1">
      <alignment horizontal="center" vertical="top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textRotation="90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left" wrapText="1"/>
    </xf>
    <xf numFmtId="0" fontId="58" fillId="0" borderId="0" xfId="0" applyFont="1" applyFill="1" applyBorder="1" applyAlignment="1">
      <alignment horizontal="right"/>
    </xf>
    <xf numFmtId="0" fontId="67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textRotation="90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39" fillId="0" borderId="0" xfId="0" applyFont="1" applyFill="1" applyAlignment="1">
      <alignment horizontal="center"/>
    </xf>
    <xf numFmtId="1" fontId="14" fillId="0" borderId="16" xfId="0" applyNumberFormat="1" applyFont="1" applyFill="1" applyBorder="1" applyAlignment="1">
      <alignment horizontal="center" vertical="top"/>
    </xf>
    <xf numFmtId="0" fontId="38" fillId="0" borderId="0" xfId="55" applyFont="1" applyFill="1" applyAlignment="1">
      <alignment horizontal="center" vertical="center"/>
    </xf>
    <xf numFmtId="0" fontId="57" fillId="0" borderId="0" xfId="0" applyFont="1" applyFill="1" applyAlignment="1">
      <alignment horizontal="left" wrapText="1"/>
    </xf>
    <xf numFmtId="0" fontId="57" fillId="0" borderId="0" xfId="0" applyFont="1" applyFill="1" applyAlignment="1">
      <alignment horizontal="right"/>
    </xf>
    <xf numFmtId="0" fontId="38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top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0" xfId="55" applyFont="1" applyFill="1" applyBorder="1" applyAlignment="1">
      <alignment horizontal="center" vertical="center" wrapText="1"/>
    </xf>
    <xf numFmtId="0" fontId="39" fillId="0" borderId="0" xfId="55" applyFont="1" applyFill="1" applyAlignment="1">
      <alignment horizontal="center" vertical="center"/>
    </xf>
    <xf numFmtId="0" fontId="39" fillId="0" borderId="0" xfId="55" applyFont="1" applyFill="1" applyAlignment="1">
      <alignment horizontal="center"/>
    </xf>
    <xf numFmtId="0" fontId="42" fillId="0" borderId="0" xfId="55" applyFont="1" applyFill="1"/>
    <xf numFmtId="0" fontId="61" fillId="0" borderId="0" xfId="0" applyFont="1" applyFill="1" applyAlignment="1">
      <alignment horizontal="left" wrapText="1"/>
    </xf>
    <xf numFmtId="0" fontId="61" fillId="0" borderId="0" xfId="0" applyFont="1" applyFill="1" applyAlignment="1">
      <alignment horizontal="right" wrapText="1"/>
    </xf>
    <xf numFmtId="0" fontId="67" fillId="0" borderId="12" xfId="55" applyFont="1" applyFill="1" applyBorder="1" applyAlignment="1">
      <alignment horizontal="center" vertical="center" wrapText="1"/>
    </xf>
    <xf numFmtId="0" fontId="67" fillId="0" borderId="17" xfId="55" applyFont="1" applyFill="1" applyBorder="1" applyAlignment="1">
      <alignment horizontal="center" vertical="center" wrapText="1"/>
    </xf>
    <xf numFmtId="0" fontId="67" fillId="0" borderId="15" xfId="55" applyFont="1" applyFill="1" applyBorder="1" applyAlignment="1">
      <alignment horizontal="center" vertical="center" wrapText="1"/>
    </xf>
    <xf numFmtId="0" fontId="13" fillId="0" borderId="12" xfId="55" applyFont="1" applyFill="1" applyBorder="1" applyAlignment="1">
      <alignment horizontal="center" vertical="center" wrapText="1"/>
    </xf>
    <xf numFmtId="0" fontId="13" fillId="0" borderId="17" xfId="55" applyFont="1" applyFill="1" applyBorder="1" applyAlignment="1">
      <alignment horizontal="center" vertical="center" wrapText="1"/>
    </xf>
    <xf numFmtId="0" fontId="13" fillId="0" borderId="15" xfId="55" applyFont="1" applyFill="1" applyBorder="1" applyAlignment="1">
      <alignment horizontal="center" vertical="center" wrapText="1"/>
    </xf>
    <xf numFmtId="0" fontId="69" fillId="0" borderId="12" xfId="55" applyFont="1" applyFill="1" applyBorder="1" applyAlignment="1">
      <alignment horizontal="center" vertical="center" wrapText="1"/>
    </xf>
    <xf numFmtId="0" fontId="69" fillId="0" borderId="17" xfId="55" applyFont="1" applyFill="1" applyBorder="1" applyAlignment="1">
      <alignment horizontal="center" vertical="center" wrapText="1"/>
    </xf>
    <xf numFmtId="0" fontId="69" fillId="0" borderId="15" xfId="55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69" fillId="0" borderId="10" xfId="45" applyFont="1" applyFill="1" applyBorder="1" applyAlignment="1">
      <alignment horizontal="center" vertical="center" wrapText="1"/>
    </xf>
    <xf numFmtId="0" fontId="13" fillId="0" borderId="18" xfId="45" applyFont="1" applyFill="1" applyBorder="1" applyAlignment="1">
      <alignment horizontal="center" vertic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13" fillId="0" borderId="11" xfId="45" applyFont="1" applyFill="1" applyBorder="1" applyAlignment="1">
      <alignment horizontal="center" vertical="center" wrapText="1"/>
    </xf>
    <xf numFmtId="0" fontId="13" fillId="0" borderId="14" xfId="45" applyFont="1" applyFill="1" applyBorder="1" applyAlignment="1">
      <alignment horizontal="center" vertical="center" wrapText="1"/>
    </xf>
    <xf numFmtId="0" fontId="13" fillId="0" borderId="13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/>
    <xf numFmtId="0" fontId="57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3" fillId="0" borderId="10" xfId="45" applyFont="1" applyFill="1" applyBorder="1" applyAlignment="1">
      <alignment horizontal="center" vertical="center"/>
    </xf>
    <xf numFmtId="0" fontId="13" fillId="0" borderId="0" xfId="55" applyFont="1" applyFill="1"/>
    <xf numFmtId="0" fontId="38" fillId="0" borderId="0" xfId="44" applyFont="1" applyFill="1" applyBorder="1" applyAlignment="1">
      <alignment horizontal="center"/>
    </xf>
    <xf numFmtId="0" fontId="38" fillId="0" borderId="0" xfId="55" applyFont="1" applyFill="1" applyAlignment="1">
      <alignment horizontal="center"/>
    </xf>
    <xf numFmtId="0" fontId="58" fillId="0" borderId="0" xfId="0" applyFont="1" applyFill="1" applyAlignment="1">
      <alignment horizontal="left" wrapText="1"/>
    </xf>
    <xf numFmtId="0" fontId="58" fillId="0" borderId="0" xfId="0" applyFont="1" applyFill="1" applyAlignment="1">
      <alignment horizontal="right"/>
    </xf>
    <xf numFmtId="0" fontId="14" fillId="0" borderId="0" xfId="44" applyFont="1" applyFill="1" applyBorder="1" applyAlignment="1">
      <alignment horizontal="center" wrapText="1"/>
    </xf>
    <xf numFmtId="0" fontId="62" fillId="0" borderId="0" xfId="55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3" fillId="0" borderId="12" xfId="46" applyFont="1" applyFill="1" applyBorder="1" applyAlignment="1">
      <alignment horizontal="center" vertical="center" wrapText="1"/>
    </xf>
    <xf numFmtId="0" fontId="13" fillId="0" borderId="17" xfId="46" applyFont="1" applyFill="1" applyBorder="1" applyAlignment="1">
      <alignment horizontal="center" vertical="center" wrapText="1"/>
    </xf>
    <xf numFmtId="0" fontId="14" fillId="0" borderId="0" xfId="45" applyFont="1" applyFill="1" applyBorder="1" applyAlignment="1">
      <alignment horizontal="center" vertical="center"/>
    </xf>
    <xf numFmtId="0" fontId="13" fillId="0" borderId="0" xfId="45" applyFont="1" applyFill="1" applyBorder="1" applyAlignment="1">
      <alignment horizontal="center" vertical="center"/>
    </xf>
    <xf numFmtId="0" fontId="13" fillId="0" borderId="0" xfId="45" applyFont="1" applyFill="1" applyBorder="1" applyAlignment="1">
      <alignment horizontal="center" vertical="center" wrapText="1"/>
    </xf>
    <xf numFmtId="0" fontId="14" fillId="0" borderId="0" xfId="44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top" wrapText="1"/>
    </xf>
    <xf numFmtId="0" fontId="13" fillId="0" borderId="10" xfId="45" applyFont="1" applyFill="1" applyBorder="1" applyAlignment="1">
      <alignment horizontal="left" vertical="center" wrapText="1"/>
    </xf>
    <xf numFmtId="0" fontId="13" fillId="0" borderId="17" xfId="46" applyFont="1" applyFill="1" applyBorder="1" applyAlignment="1">
      <alignment horizontal="center" vertical="center"/>
    </xf>
    <xf numFmtId="0" fontId="13" fillId="0" borderId="12" xfId="45" applyFont="1" applyFill="1" applyBorder="1" applyAlignment="1">
      <alignment horizontal="center" vertical="center"/>
    </xf>
    <xf numFmtId="0" fontId="13" fillId="0" borderId="17" xfId="45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left" wrapText="1"/>
    </xf>
    <xf numFmtId="0" fontId="57" fillId="0" borderId="0" xfId="0" applyFont="1" applyFill="1" applyBorder="1" applyAlignment="1">
      <alignment horizontal="right"/>
    </xf>
    <xf numFmtId="0" fontId="35" fillId="0" borderId="0" xfId="44" applyFont="1" applyFill="1" applyBorder="1" applyAlignment="1">
      <alignment horizontal="center" wrapText="1"/>
    </xf>
    <xf numFmtId="0" fontId="55" fillId="0" borderId="0" xfId="272" applyFont="1" applyFill="1" applyAlignment="1">
      <alignment horizontal="center" vertical="center"/>
    </xf>
    <xf numFmtId="0" fontId="36" fillId="0" borderId="0" xfId="272" applyFont="1" applyFill="1" applyAlignment="1">
      <alignment horizontal="center" vertical="center"/>
    </xf>
    <xf numFmtId="0" fontId="54" fillId="0" borderId="0" xfId="272" applyFont="1" applyFill="1" applyAlignment="1">
      <alignment horizontal="center" vertical="center" wrapText="1"/>
    </xf>
    <xf numFmtId="0" fontId="41" fillId="0" borderId="0" xfId="272" applyFont="1" applyFill="1" applyAlignment="1">
      <alignment horizontal="center" vertical="top"/>
    </xf>
    <xf numFmtId="0" fontId="47" fillId="0" borderId="0" xfId="57" applyFont="1" applyFill="1" applyBorder="1" applyAlignment="1">
      <alignment horizontal="center" vertical="center" wrapText="1"/>
    </xf>
    <xf numFmtId="0" fontId="13" fillId="0" borderId="0" xfId="57" applyFont="1" applyFill="1" applyAlignment="1">
      <alignment horizontal="left" vertical="top" wrapText="1"/>
    </xf>
    <xf numFmtId="49" fontId="46" fillId="0" borderId="0" xfId="57" applyNumberFormat="1" applyFont="1" applyFill="1" applyAlignment="1">
      <alignment horizontal="center" vertical="center"/>
    </xf>
    <xf numFmtId="49" fontId="13" fillId="0" borderId="0" xfId="57" applyNumberFormat="1" applyFont="1" applyFill="1" applyAlignment="1">
      <alignment horizontal="left" vertical="center" wrapText="1"/>
    </xf>
    <xf numFmtId="0" fontId="42" fillId="0" borderId="0" xfId="57" applyFont="1" applyFill="1" applyAlignment="1">
      <alignment horizontal="center"/>
    </xf>
    <xf numFmtId="49" fontId="52" fillId="0" borderId="10" xfId="57" applyNumberFormat="1" applyFont="1" applyFill="1" applyBorder="1" applyAlignment="1">
      <alignment horizontal="center" vertical="center" wrapText="1"/>
    </xf>
    <xf numFmtId="0" fontId="53" fillId="0" borderId="10" xfId="57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right" wrapText="1"/>
    </xf>
  </cellXfs>
  <cellStyles count="284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32 10" xfId="283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AN93"/>
  <sheetViews>
    <sheetView view="pageBreakPreview" zoomScale="55" zoomScaleNormal="55" zoomScaleSheetLayoutView="55" zoomScalePageLayoutView="55" workbookViewId="0">
      <selection activeCell="AO24" sqref="AO24:AO50"/>
    </sheetView>
  </sheetViews>
  <sheetFormatPr defaultColWidth="9" defaultRowHeight="15.75" x14ac:dyDescent="0.25"/>
  <cols>
    <col min="1" max="1" width="10.625" style="70" customWidth="1"/>
    <col min="2" max="2" width="63.625" style="70" customWidth="1"/>
    <col min="3" max="3" width="12.625" style="70" customWidth="1"/>
    <col min="4" max="4" width="8" style="70" customWidth="1"/>
    <col min="5" max="5" width="7.875" style="70" customWidth="1"/>
    <col min="6" max="6" width="6.625" style="70" customWidth="1"/>
    <col min="7" max="7" width="6.875" style="70" customWidth="1"/>
    <col min="8" max="8" width="6.625" style="70" customWidth="1"/>
    <col min="9" max="9" width="8.625" style="70" customWidth="1"/>
    <col min="10" max="10" width="7.875" style="70" customWidth="1"/>
    <col min="11" max="11" width="9" style="70" customWidth="1"/>
    <col min="12" max="12" width="6.125" style="70" customWidth="1"/>
    <col min="13" max="13" width="8.625" style="70" customWidth="1"/>
    <col min="14" max="14" width="9.125" style="70" customWidth="1"/>
    <col min="15" max="15" width="6.125" style="70" customWidth="1"/>
    <col min="16" max="16" width="9.375" style="70" customWidth="1"/>
    <col min="17" max="17" width="7.125" style="70" customWidth="1"/>
    <col min="18" max="18" width="7.5" style="70" customWidth="1"/>
    <col min="19" max="19" width="7.375" style="70" customWidth="1"/>
    <col min="20" max="20" width="6.625" style="70" customWidth="1"/>
    <col min="21" max="21" width="7.125" style="70" customWidth="1"/>
    <col min="22" max="22" width="7.25" style="70" customWidth="1"/>
    <col min="23" max="23" width="7.125" style="70" customWidth="1"/>
    <col min="24" max="24" width="7.625" style="70" customWidth="1"/>
    <col min="25" max="27" width="7.125" style="70" customWidth="1"/>
    <col min="28" max="28" width="7.375" style="70" customWidth="1"/>
    <col min="29" max="29" width="9" style="70" customWidth="1"/>
    <col min="30" max="30" width="8.25" style="70" customWidth="1"/>
    <col min="31" max="31" width="7.125" style="70" customWidth="1"/>
    <col min="32" max="32" width="6.125" style="70" customWidth="1"/>
    <col min="33" max="33" width="7.125" style="70" customWidth="1"/>
    <col min="34" max="34" width="8.625" style="70" customWidth="1"/>
    <col min="35" max="35" width="6.625" style="70" customWidth="1"/>
    <col min="36" max="36" width="9" style="70" customWidth="1"/>
    <col min="37" max="37" width="6.125" style="70" customWidth="1"/>
    <col min="38" max="38" width="7.5" style="70" customWidth="1"/>
    <col min="39" max="39" width="8.625" style="70" customWidth="1"/>
    <col min="40" max="40" width="6.25" style="70" customWidth="1"/>
    <col min="41" max="16384" width="9" style="70"/>
  </cols>
  <sheetData>
    <row r="1" spans="1:40" s="33" customFormat="1" ht="26.45" customHeight="1" x14ac:dyDescent="0.25">
      <c r="P1" s="35"/>
      <c r="Q1" s="36"/>
      <c r="R1" s="36"/>
      <c r="S1" s="36"/>
      <c r="T1" s="36"/>
      <c r="U1" s="36"/>
      <c r="V1" s="36"/>
      <c r="W1" s="36"/>
      <c r="X1" s="36"/>
      <c r="Y1" s="36"/>
      <c r="Z1" s="34" t="s">
        <v>287</v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40" s="33" customFormat="1" ht="26.45" customHeight="1" x14ac:dyDescent="0.25">
      <c r="P2" s="35"/>
      <c r="Q2" s="21"/>
      <c r="R2" s="21"/>
      <c r="S2" s="21"/>
      <c r="T2" s="21"/>
      <c r="U2" s="21"/>
      <c r="V2" s="21"/>
      <c r="W2" s="21"/>
      <c r="X2" s="21"/>
      <c r="Y2" s="21"/>
      <c r="Z2" s="34" t="s">
        <v>279</v>
      </c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0" s="33" customFormat="1" ht="26.45" customHeight="1" x14ac:dyDescent="0.25">
      <c r="P3" s="35"/>
      <c r="Z3" s="34" t="s">
        <v>537</v>
      </c>
    </row>
    <row r="4" spans="1:40" ht="18.75" x14ac:dyDescent="0.3">
      <c r="P4" s="22"/>
    </row>
    <row r="5" spans="1:40" ht="18.75" x14ac:dyDescent="0.25">
      <c r="A5" s="275" t="s">
        <v>111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</row>
    <row r="6" spans="1:40" ht="18.75" x14ac:dyDescent="0.25">
      <c r="A6" s="276" t="s">
        <v>112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</row>
    <row r="7" spans="1:40" ht="18.75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44"/>
      <c r="AK7" s="44"/>
      <c r="AL7" s="44"/>
      <c r="AM7" s="44"/>
      <c r="AN7" s="44"/>
    </row>
    <row r="8" spans="1:40" ht="18.75" x14ac:dyDescent="0.25">
      <c r="A8" s="277" t="s">
        <v>405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</row>
    <row r="9" spans="1:40" ht="18.75" customHeight="1" x14ac:dyDescent="0.25">
      <c r="A9" s="278" t="s">
        <v>114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</row>
    <row r="11" spans="1:40" ht="149.44999999999999" customHeight="1" x14ac:dyDescent="0.25">
      <c r="A11" s="287" t="s">
        <v>56</v>
      </c>
      <c r="B11" s="287" t="s">
        <v>321</v>
      </c>
      <c r="C11" s="291" t="s">
        <v>264</v>
      </c>
      <c r="D11" s="292" t="s">
        <v>57</v>
      </c>
      <c r="E11" s="293" t="s">
        <v>58</v>
      </c>
      <c r="F11" s="291" t="s">
        <v>9</v>
      </c>
      <c r="G11" s="291"/>
      <c r="H11" s="291"/>
      <c r="I11" s="286" t="s">
        <v>22</v>
      </c>
      <c r="J11" s="286" t="s">
        <v>21</v>
      </c>
      <c r="K11" s="287" t="s">
        <v>20</v>
      </c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</row>
    <row r="12" spans="1:40" ht="185.1" customHeight="1" x14ac:dyDescent="0.25">
      <c r="A12" s="287"/>
      <c r="B12" s="287"/>
      <c r="C12" s="291"/>
      <c r="D12" s="292"/>
      <c r="E12" s="294"/>
      <c r="F12" s="283" t="s">
        <v>10</v>
      </c>
      <c r="G12" s="284"/>
      <c r="H12" s="285"/>
      <c r="I12" s="286"/>
      <c r="J12" s="286"/>
      <c r="K12" s="283" t="s">
        <v>323</v>
      </c>
      <c r="L12" s="284"/>
      <c r="M12" s="284"/>
      <c r="N12" s="284"/>
      <c r="O12" s="285"/>
      <c r="P12" s="283" t="s">
        <v>324</v>
      </c>
      <c r="Q12" s="284"/>
      <c r="R12" s="284"/>
      <c r="S12" s="284"/>
      <c r="T12" s="285"/>
      <c r="U12" s="283" t="s">
        <v>325</v>
      </c>
      <c r="V12" s="284"/>
      <c r="W12" s="284"/>
      <c r="X12" s="284"/>
      <c r="Y12" s="285"/>
      <c r="Z12" s="283" t="s">
        <v>326</v>
      </c>
      <c r="AA12" s="284"/>
      <c r="AB12" s="284"/>
      <c r="AC12" s="284"/>
      <c r="AD12" s="285"/>
      <c r="AE12" s="283" t="s">
        <v>327</v>
      </c>
      <c r="AF12" s="284"/>
      <c r="AG12" s="284"/>
      <c r="AH12" s="284"/>
      <c r="AI12" s="285"/>
      <c r="AJ12" s="283" t="s">
        <v>116</v>
      </c>
      <c r="AK12" s="284"/>
      <c r="AL12" s="284"/>
      <c r="AM12" s="284"/>
      <c r="AN12" s="285"/>
    </row>
    <row r="13" spans="1:40" ht="183" customHeight="1" x14ac:dyDescent="0.25">
      <c r="A13" s="287"/>
      <c r="B13" s="287"/>
      <c r="C13" s="291"/>
      <c r="D13" s="292"/>
      <c r="E13" s="38" t="s">
        <v>100</v>
      </c>
      <c r="F13" s="258" t="s">
        <v>101</v>
      </c>
      <c r="G13" s="258" t="s">
        <v>6</v>
      </c>
      <c r="H13" s="258" t="s">
        <v>5</v>
      </c>
      <c r="I13" s="39" t="s">
        <v>10</v>
      </c>
      <c r="J13" s="139" t="s">
        <v>343</v>
      </c>
      <c r="K13" s="258" t="s">
        <v>15</v>
      </c>
      <c r="L13" s="258" t="s">
        <v>13</v>
      </c>
      <c r="M13" s="258" t="s">
        <v>105</v>
      </c>
      <c r="N13" s="122" t="s">
        <v>104</v>
      </c>
      <c r="O13" s="122" t="s">
        <v>14</v>
      </c>
      <c r="P13" s="258" t="s">
        <v>15</v>
      </c>
      <c r="Q13" s="258" t="s">
        <v>13</v>
      </c>
      <c r="R13" s="258" t="s">
        <v>105</v>
      </c>
      <c r="S13" s="122" t="s">
        <v>104</v>
      </c>
      <c r="T13" s="122" t="s">
        <v>14</v>
      </c>
      <c r="U13" s="258" t="s">
        <v>15</v>
      </c>
      <c r="V13" s="258" t="s">
        <v>13</v>
      </c>
      <c r="W13" s="258" t="s">
        <v>105</v>
      </c>
      <c r="X13" s="122" t="s">
        <v>104</v>
      </c>
      <c r="Y13" s="122" t="s">
        <v>14</v>
      </c>
      <c r="Z13" s="258" t="s">
        <v>15</v>
      </c>
      <c r="AA13" s="258" t="s">
        <v>13</v>
      </c>
      <c r="AB13" s="258" t="s">
        <v>105</v>
      </c>
      <c r="AC13" s="122" t="s">
        <v>104</v>
      </c>
      <c r="AD13" s="122" t="s">
        <v>14</v>
      </c>
      <c r="AE13" s="258" t="s">
        <v>15</v>
      </c>
      <c r="AF13" s="258" t="s">
        <v>13</v>
      </c>
      <c r="AG13" s="258" t="s">
        <v>105</v>
      </c>
      <c r="AH13" s="122" t="s">
        <v>104</v>
      </c>
      <c r="AI13" s="122" t="s">
        <v>14</v>
      </c>
      <c r="AJ13" s="258" t="s">
        <v>15</v>
      </c>
      <c r="AK13" s="258" t="s">
        <v>13</v>
      </c>
      <c r="AL13" s="258" t="s">
        <v>105</v>
      </c>
      <c r="AM13" s="122" t="s">
        <v>104</v>
      </c>
      <c r="AN13" s="122" t="s">
        <v>14</v>
      </c>
    </row>
    <row r="14" spans="1:40" ht="19.5" customHeight="1" x14ac:dyDescent="0.25">
      <c r="A14" s="138">
        <v>1</v>
      </c>
      <c r="B14" s="138">
        <v>2</v>
      </c>
      <c r="C14" s="138">
        <v>3</v>
      </c>
      <c r="D14" s="138">
        <v>5</v>
      </c>
      <c r="E14" s="138">
        <v>6</v>
      </c>
      <c r="F14" s="138">
        <v>6</v>
      </c>
      <c r="G14" s="138">
        <v>7</v>
      </c>
      <c r="H14" s="138">
        <v>8</v>
      </c>
      <c r="I14" s="138">
        <v>9</v>
      </c>
      <c r="J14" s="138">
        <v>10</v>
      </c>
      <c r="K14" s="5" t="s">
        <v>157</v>
      </c>
      <c r="L14" s="5" t="s">
        <v>158</v>
      </c>
      <c r="M14" s="5" t="s">
        <v>159</v>
      </c>
      <c r="N14" s="5" t="s">
        <v>160</v>
      </c>
      <c r="O14" s="5" t="s">
        <v>161</v>
      </c>
      <c r="P14" s="5" t="s">
        <v>162</v>
      </c>
      <c r="Q14" s="5" t="s">
        <v>163</v>
      </c>
      <c r="R14" s="5" t="s">
        <v>164</v>
      </c>
      <c r="S14" s="5" t="s">
        <v>165</v>
      </c>
      <c r="T14" s="5" t="s">
        <v>166</v>
      </c>
      <c r="U14" s="5" t="s">
        <v>328</v>
      </c>
      <c r="V14" s="5" t="s">
        <v>329</v>
      </c>
      <c r="W14" s="5" t="s">
        <v>330</v>
      </c>
      <c r="X14" s="5" t="s">
        <v>331</v>
      </c>
      <c r="Y14" s="5" t="s">
        <v>332</v>
      </c>
      <c r="Z14" s="5" t="s">
        <v>333</v>
      </c>
      <c r="AA14" s="5" t="s">
        <v>334</v>
      </c>
      <c r="AB14" s="5" t="s">
        <v>335</v>
      </c>
      <c r="AC14" s="5" t="s">
        <v>336</v>
      </c>
      <c r="AD14" s="5" t="s">
        <v>337</v>
      </c>
      <c r="AE14" s="5" t="s">
        <v>338</v>
      </c>
      <c r="AF14" s="5" t="s">
        <v>339</v>
      </c>
      <c r="AG14" s="5" t="s">
        <v>340</v>
      </c>
      <c r="AH14" s="5" t="s">
        <v>341</v>
      </c>
      <c r="AI14" s="5" t="s">
        <v>342</v>
      </c>
      <c r="AJ14" s="138">
        <v>12</v>
      </c>
      <c r="AK14" s="138">
        <v>13</v>
      </c>
      <c r="AL14" s="138">
        <v>14</v>
      </c>
      <c r="AM14" s="138">
        <v>15</v>
      </c>
      <c r="AN14" s="138">
        <v>16</v>
      </c>
    </row>
    <row r="15" spans="1:40" x14ac:dyDescent="0.25">
      <c r="A15" s="43" t="s">
        <v>181</v>
      </c>
      <c r="B15" s="243" t="s">
        <v>182</v>
      </c>
      <c r="C15" s="40" t="s">
        <v>259</v>
      </c>
      <c r="D15" s="252" t="s">
        <v>260</v>
      </c>
      <c r="E15" s="252" t="s">
        <v>260</v>
      </c>
      <c r="F15" s="138" t="s">
        <v>260</v>
      </c>
      <c r="G15" s="138" t="s">
        <v>260</v>
      </c>
      <c r="H15" s="138" t="s">
        <v>260</v>
      </c>
      <c r="I15" s="184">
        <f>SUM(I16,I17,I18,I19,I20,I21)</f>
        <v>49.064999999999998</v>
      </c>
      <c r="J15" s="184">
        <f t="shared" ref="J15:AN15" si="0">SUM(J16,J17,J18,J19,J20,J21)</f>
        <v>49.064999999999998</v>
      </c>
      <c r="K15" s="184">
        <f>SUM(K16,K17,K18,K19,K20,K21)</f>
        <v>6.2239999999999993</v>
      </c>
      <c r="L15" s="184">
        <f t="shared" si="0"/>
        <v>0</v>
      </c>
      <c r="M15" s="184">
        <f t="shared" si="0"/>
        <v>0</v>
      </c>
      <c r="N15" s="184">
        <f t="shared" si="0"/>
        <v>6.2239999999999993</v>
      </c>
      <c r="O15" s="184">
        <f t="shared" si="0"/>
        <v>0</v>
      </c>
      <c r="P15" s="184">
        <f>SUM(P16,P17,P18,P19,P20,P21)</f>
        <v>27.241</v>
      </c>
      <c r="Q15" s="184">
        <f t="shared" ref="Q15:T15" si="1">SUM(Q16,Q17,Q18,Q19,Q20,Q21)</f>
        <v>0</v>
      </c>
      <c r="R15" s="184">
        <f t="shared" si="1"/>
        <v>0</v>
      </c>
      <c r="S15" s="184">
        <f t="shared" si="1"/>
        <v>27.241</v>
      </c>
      <c r="T15" s="184">
        <f t="shared" si="1"/>
        <v>0</v>
      </c>
      <c r="U15" s="184">
        <f>SUM(U16,U17,U18,U19,U20,U21)</f>
        <v>5.1459999999999999</v>
      </c>
      <c r="V15" s="184">
        <f t="shared" ref="V15:Y15" si="2">SUM(V16,V17,V18,V19,V20,V21)</f>
        <v>0</v>
      </c>
      <c r="W15" s="184">
        <f t="shared" si="2"/>
        <v>0</v>
      </c>
      <c r="X15" s="184">
        <f t="shared" si="2"/>
        <v>5.1459999999999999</v>
      </c>
      <c r="Y15" s="184">
        <f t="shared" si="2"/>
        <v>0</v>
      </c>
      <c r="Z15" s="184">
        <f>SUM(Z16,Z17,Z18,Z19,Z20,Z21)</f>
        <v>5.2380000000000004</v>
      </c>
      <c r="AA15" s="184">
        <f t="shared" ref="AA15:AD15" si="3">SUM(AA16,AA17,AA18,AA19,AA20,AA21)</f>
        <v>0</v>
      </c>
      <c r="AB15" s="184">
        <f t="shared" si="3"/>
        <v>0</v>
      </c>
      <c r="AC15" s="184">
        <f t="shared" si="3"/>
        <v>5.2380000000000004</v>
      </c>
      <c r="AD15" s="184">
        <f t="shared" si="3"/>
        <v>0</v>
      </c>
      <c r="AE15" s="184">
        <f>SUM(AE16,AE17,AE18,AE19,AE20,AE21)</f>
        <v>5.2160000000000002</v>
      </c>
      <c r="AF15" s="184">
        <f t="shared" ref="AF15:AI15" si="4">SUM(AF16,AF17,AF18,AF19,AF20,AF21)</f>
        <v>0</v>
      </c>
      <c r="AG15" s="184">
        <f t="shared" si="4"/>
        <v>0</v>
      </c>
      <c r="AH15" s="184">
        <f t="shared" si="4"/>
        <v>5.2160000000000002</v>
      </c>
      <c r="AI15" s="184">
        <f t="shared" si="4"/>
        <v>0</v>
      </c>
      <c r="AJ15" s="184">
        <f>SUM(AJ16,AJ17,AJ18,AJ19,AJ20,AJ21)</f>
        <v>49.064999999999998</v>
      </c>
      <c r="AK15" s="184">
        <f t="shared" si="0"/>
        <v>0</v>
      </c>
      <c r="AL15" s="184">
        <f t="shared" si="0"/>
        <v>0</v>
      </c>
      <c r="AM15" s="184">
        <f>SUM(AM16,AM17,AM18,AM19,AM20,AM21)</f>
        <v>49.064999999999998</v>
      </c>
      <c r="AN15" s="184">
        <f t="shared" si="0"/>
        <v>0</v>
      </c>
    </row>
    <row r="16" spans="1:40" x14ac:dyDescent="0.25">
      <c r="A16" s="43" t="s">
        <v>183</v>
      </c>
      <c r="B16" s="243" t="s">
        <v>184</v>
      </c>
      <c r="C16" s="40" t="s">
        <v>259</v>
      </c>
      <c r="D16" s="138" t="s">
        <v>260</v>
      </c>
      <c r="E16" s="138" t="s">
        <v>260</v>
      </c>
      <c r="F16" s="138" t="s">
        <v>260</v>
      </c>
      <c r="G16" s="138" t="s">
        <v>260</v>
      </c>
      <c r="H16" s="138" t="s">
        <v>260</v>
      </c>
      <c r="I16" s="55">
        <f>I24</f>
        <v>0</v>
      </c>
      <c r="J16" s="55">
        <f t="shared" ref="J16:O16" si="5">J24</f>
        <v>0</v>
      </c>
      <c r="K16" s="55">
        <f t="shared" si="5"/>
        <v>0</v>
      </c>
      <c r="L16" s="55">
        <f t="shared" si="5"/>
        <v>0</v>
      </c>
      <c r="M16" s="55">
        <f t="shared" si="5"/>
        <v>0</v>
      </c>
      <c r="N16" s="55">
        <f t="shared" si="5"/>
        <v>0</v>
      </c>
      <c r="O16" s="55">
        <f t="shared" si="5"/>
        <v>0</v>
      </c>
      <c r="P16" s="55">
        <f t="shared" ref="P16:T16" si="6">P24</f>
        <v>0</v>
      </c>
      <c r="Q16" s="55">
        <f t="shared" si="6"/>
        <v>0</v>
      </c>
      <c r="R16" s="55">
        <f t="shared" si="6"/>
        <v>0</v>
      </c>
      <c r="S16" s="55">
        <f t="shared" si="6"/>
        <v>0</v>
      </c>
      <c r="T16" s="55">
        <f t="shared" si="6"/>
        <v>0</v>
      </c>
      <c r="U16" s="55">
        <f t="shared" ref="U16:AH16" si="7">U24</f>
        <v>0</v>
      </c>
      <c r="V16" s="55">
        <f t="shared" si="7"/>
        <v>0</v>
      </c>
      <c r="W16" s="55">
        <f t="shared" si="7"/>
        <v>0</v>
      </c>
      <c r="X16" s="55">
        <f t="shared" si="7"/>
        <v>0</v>
      </c>
      <c r="Y16" s="55">
        <f t="shared" si="7"/>
        <v>0</v>
      </c>
      <c r="Z16" s="55">
        <f t="shared" si="7"/>
        <v>0</v>
      </c>
      <c r="AA16" s="55">
        <f t="shared" si="7"/>
        <v>0</v>
      </c>
      <c r="AB16" s="55">
        <f t="shared" si="7"/>
        <v>0</v>
      </c>
      <c r="AC16" s="55">
        <f t="shared" si="7"/>
        <v>0</v>
      </c>
      <c r="AD16" s="55">
        <f t="shared" si="7"/>
        <v>0</v>
      </c>
      <c r="AE16" s="55">
        <f t="shared" si="7"/>
        <v>0</v>
      </c>
      <c r="AF16" s="55">
        <f t="shared" si="7"/>
        <v>0</v>
      </c>
      <c r="AG16" s="55">
        <f t="shared" si="7"/>
        <v>0</v>
      </c>
      <c r="AH16" s="55">
        <f t="shared" si="7"/>
        <v>0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</row>
    <row r="17" spans="1:40" x14ac:dyDescent="0.25">
      <c r="A17" s="43" t="s">
        <v>185</v>
      </c>
      <c r="B17" s="243" t="s">
        <v>186</v>
      </c>
      <c r="C17" s="40" t="s">
        <v>259</v>
      </c>
      <c r="D17" s="138" t="s">
        <v>260</v>
      </c>
      <c r="E17" s="138" t="s">
        <v>260</v>
      </c>
      <c r="F17" s="138" t="s">
        <v>260</v>
      </c>
      <c r="G17" s="138" t="s">
        <v>260</v>
      </c>
      <c r="H17" s="138" t="s">
        <v>260</v>
      </c>
      <c r="I17" s="55">
        <f>I44</f>
        <v>26.027000000000001</v>
      </c>
      <c r="J17" s="55">
        <f t="shared" ref="J17:AN17" si="8">J44</f>
        <v>26.027000000000001</v>
      </c>
      <c r="K17" s="55">
        <f t="shared" si="8"/>
        <v>5.2989999999999995</v>
      </c>
      <c r="L17" s="55">
        <f t="shared" si="8"/>
        <v>0</v>
      </c>
      <c r="M17" s="55">
        <f t="shared" si="8"/>
        <v>0</v>
      </c>
      <c r="N17" s="55">
        <f t="shared" si="8"/>
        <v>5.2989999999999995</v>
      </c>
      <c r="O17" s="55">
        <f t="shared" si="8"/>
        <v>0</v>
      </c>
      <c r="P17" s="55">
        <f t="shared" si="8"/>
        <v>5.1280000000000001</v>
      </c>
      <c r="Q17" s="55">
        <f t="shared" si="8"/>
        <v>0</v>
      </c>
      <c r="R17" s="55">
        <f t="shared" si="8"/>
        <v>0</v>
      </c>
      <c r="S17" s="55">
        <f t="shared" si="8"/>
        <v>5.1280000000000001</v>
      </c>
      <c r="T17" s="55">
        <f t="shared" si="8"/>
        <v>0</v>
      </c>
      <c r="U17" s="55">
        <f t="shared" si="8"/>
        <v>5.1459999999999999</v>
      </c>
      <c r="V17" s="55">
        <f t="shared" si="8"/>
        <v>0</v>
      </c>
      <c r="W17" s="55">
        <f t="shared" si="8"/>
        <v>0</v>
      </c>
      <c r="X17" s="55">
        <f t="shared" si="8"/>
        <v>5.1459999999999999</v>
      </c>
      <c r="Y17" s="55">
        <f t="shared" si="8"/>
        <v>0</v>
      </c>
      <c r="Z17" s="55">
        <f t="shared" si="8"/>
        <v>5.2380000000000004</v>
      </c>
      <c r="AA17" s="55">
        <f t="shared" si="8"/>
        <v>0</v>
      </c>
      <c r="AB17" s="55">
        <f t="shared" si="8"/>
        <v>0</v>
      </c>
      <c r="AC17" s="55">
        <f t="shared" si="8"/>
        <v>5.2380000000000004</v>
      </c>
      <c r="AD17" s="55">
        <f t="shared" si="8"/>
        <v>0</v>
      </c>
      <c r="AE17" s="55">
        <f t="shared" si="8"/>
        <v>5.2160000000000002</v>
      </c>
      <c r="AF17" s="55">
        <f t="shared" si="8"/>
        <v>0</v>
      </c>
      <c r="AG17" s="55">
        <f t="shared" si="8"/>
        <v>0</v>
      </c>
      <c r="AH17" s="55">
        <f t="shared" si="8"/>
        <v>5.2160000000000002</v>
      </c>
      <c r="AI17" s="55">
        <f t="shared" si="8"/>
        <v>0</v>
      </c>
      <c r="AJ17" s="56">
        <f>AJ44</f>
        <v>26.027000000000001</v>
      </c>
      <c r="AK17" s="56">
        <f t="shared" si="8"/>
        <v>0</v>
      </c>
      <c r="AL17" s="56">
        <f t="shared" si="8"/>
        <v>0</v>
      </c>
      <c r="AM17" s="56">
        <f t="shared" si="8"/>
        <v>26.027000000000001</v>
      </c>
      <c r="AN17" s="56">
        <f t="shared" si="8"/>
        <v>0</v>
      </c>
    </row>
    <row r="18" spans="1:40" ht="39.950000000000003" customHeight="1" x14ac:dyDescent="0.25">
      <c r="A18" s="43" t="s">
        <v>187</v>
      </c>
      <c r="B18" s="243" t="s">
        <v>188</v>
      </c>
      <c r="C18" s="40" t="s">
        <v>259</v>
      </c>
      <c r="D18" s="138" t="s">
        <v>260</v>
      </c>
      <c r="E18" s="138" t="s">
        <v>260</v>
      </c>
      <c r="F18" s="138" t="s">
        <v>260</v>
      </c>
      <c r="G18" s="138" t="s">
        <v>260</v>
      </c>
      <c r="H18" s="138" t="s">
        <v>260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  <c r="AG18" s="55">
        <v>0</v>
      </c>
      <c r="AH18" s="55">
        <v>0</v>
      </c>
      <c r="AI18" s="55">
        <v>0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</row>
    <row r="19" spans="1:40" ht="21.95" customHeight="1" x14ac:dyDescent="0.25">
      <c r="A19" s="43" t="s">
        <v>189</v>
      </c>
      <c r="B19" s="243" t="s">
        <v>190</v>
      </c>
      <c r="C19" s="40" t="s">
        <v>259</v>
      </c>
      <c r="D19" s="138" t="s">
        <v>260</v>
      </c>
      <c r="E19" s="138" t="s">
        <v>260</v>
      </c>
      <c r="F19" s="138" t="s">
        <v>260</v>
      </c>
      <c r="G19" s="138" t="s">
        <v>260</v>
      </c>
      <c r="H19" s="138" t="s">
        <v>260</v>
      </c>
      <c r="I19" s="55">
        <f>I80</f>
        <v>23.038</v>
      </c>
      <c r="J19" s="55">
        <f t="shared" ref="J19:AN19" si="9">J80</f>
        <v>23.038</v>
      </c>
      <c r="K19" s="55">
        <f t="shared" si="9"/>
        <v>0.92500000000000004</v>
      </c>
      <c r="L19" s="55">
        <f t="shared" si="9"/>
        <v>0</v>
      </c>
      <c r="M19" s="55">
        <f t="shared" si="9"/>
        <v>0</v>
      </c>
      <c r="N19" s="55">
        <f t="shared" si="9"/>
        <v>0.92500000000000004</v>
      </c>
      <c r="O19" s="55">
        <f t="shared" si="9"/>
        <v>0</v>
      </c>
      <c r="P19" s="55">
        <f t="shared" si="9"/>
        <v>22.113</v>
      </c>
      <c r="Q19" s="55">
        <f t="shared" si="9"/>
        <v>0</v>
      </c>
      <c r="R19" s="55">
        <f t="shared" si="9"/>
        <v>0</v>
      </c>
      <c r="S19" s="55">
        <f t="shared" si="9"/>
        <v>22.113</v>
      </c>
      <c r="T19" s="55">
        <f t="shared" si="9"/>
        <v>0</v>
      </c>
      <c r="U19" s="55">
        <f t="shared" si="9"/>
        <v>0</v>
      </c>
      <c r="V19" s="55">
        <f t="shared" si="9"/>
        <v>0</v>
      </c>
      <c r="W19" s="55">
        <f t="shared" si="9"/>
        <v>0</v>
      </c>
      <c r="X19" s="55">
        <f t="shared" si="9"/>
        <v>0</v>
      </c>
      <c r="Y19" s="55">
        <f t="shared" si="9"/>
        <v>0</v>
      </c>
      <c r="Z19" s="55">
        <f t="shared" si="9"/>
        <v>0</v>
      </c>
      <c r="AA19" s="55">
        <f t="shared" si="9"/>
        <v>0</v>
      </c>
      <c r="AB19" s="55">
        <f t="shared" si="9"/>
        <v>0</v>
      </c>
      <c r="AC19" s="55">
        <f t="shared" si="9"/>
        <v>0</v>
      </c>
      <c r="AD19" s="55">
        <f t="shared" si="9"/>
        <v>0</v>
      </c>
      <c r="AE19" s="55">
        <f t="shared" si="9"/>
        <v>0</v>
      </c>
      <c r="AF19" s="55">
        <f t="shared" si="9"/>
        <v>0</v>
      </c>
      <c r="AG19" s="55">
        <f t="shared" si="9"/>
        <v>0</v>
      </c>
      <c r="AH19" s="55">
        <f t="shared" si="9"/>
        <v>0</v>
      </c>
      <c r="AI19" s="55">
        <f t="shared" si="9"/>
        <v>0</v>
      </c>
      <c r="AJ19" s="55">
        <f t="shared" si="9"/>
        <v>23.038</v>
      </c>
      <c r="AK19" s="55">
        <f t="shared" si="9"/>
        <v>0</v>
      </c>
      <c r="AL19" s="55">
        <f t="shared" si="9"/>
        <v>0</v>
      </c>
      <c r="AM19" s="55">
        <f t="shared" si="9"/>
        <v>23.038</v>
      </c>
      <c r="AN19" s="55">
        <f t="shared" si="9"/>
        <v>0</v>
      </c>
    </row>
    <row r="20" spans="1:40" ht="31.5" x14ac:dyDescent="0.25">
      <c r="A20" s="43" t="s">
        <v>191</v>
      </c>
      <c r="B20" s="243" t="s">
        <v>192</v>
      </c>
      <c r="C20" s="40" t="s">
        <v>259</v>
      </c>
      <c r="D20" s="138" t="s">
        <v>260</v>
      </c>
      <c r="E20" s="138" t="s">
        <v>260</v>
      </c>
      <c r="F20" s="138" t="s">
        <v>260</v>
      </c>
      <c r="G20" s="138" t="s">
        <v>260</v>
      </c>
      <c r="H20" s="138" t="s">
        <v>260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  <c r="AG20" s="55">
        <v>0</v>
      </c>
      <c r="AH20" s="55">
        <v>0</v>
      </c>
      <c r="AI20" s="55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</row>
    <row r="21" spans="1:40" x14ac:dyDescent="0.25">
      <c r="A21" s="47" t="s">
        <v>193</v>
      </c>
      <c r="B21" s="48" t="s">
        <v>194</v>
      </c>
      <c r="C21" s="49" t="s">
        <v>259</v>
      </c>
      <c r="D21" s="140" t="s">
        <v>260</v>
      </c>
      <c r="E21" s="140" t="s">
        <v>260</v>
      </c>
      <c r="F21" s="140" t="s">
        <v>260</v>
      </c>
      <c r="G21" s="140" t="s">
        <v>260</v>
      </c>
      <c r="H21" s="140" t="s">
        <v>260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5">
        <v>0</v>
      </c>
      <c r="AE21" s="115">
        <v>0</v>
      </c>
      <c r="AF21" s="115">
        <v>0</v>
      </c>
      <c r="AG21" s="115">
        <v>0</v>
      </c>
      <c r="AH21" s="115">
        <v>0</v>
      </c>
      <c r="AI21" s="115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</row>
    <row r="22" spans="1:40" x14ac:dyDescent="0.25">
      <c r="A22" s="50"/>
      <c r="B22" s="245"/>
      <c r="C22" s="52"/>
      <c r="D22" s="137"/>
      <c r="E22" s="137"/>
      <c r="F22" s="137"/>
      <c r="G22" s="137"/>
      <c r="H22" s="13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8"/>
      <c r="AK22" s="118"/>
      <c r="AL22" s="118"/>
      <c r="AM22" s="118"/>
      <c r="AN22" s="118"/>
    </row>
    <row r="23" spans="1:40" x14ac:dyDescent="0.25">
      <c r="A23" s="176" t="s">
        <v>195</v>
      </c>
      <c r="B23" s="53" t="s">
        <v>175</v>
      </c>
      <c r="C23" s="185" t="s">
        <v>259</v>
      </c>
      <c r="D23" s="45" t="s">
        <v>260</v>
      </c>
      <c r="E23" s="45" t="s">
        <v>260</v>
      </c>
      <c r="F23" s="141" t="s">
        <v>260</v>
      </c>
      <c r="G23" s="141" t="s">
        <v>260</v>
      </c>
      <c r="H23" s="141" t="s">
        <v>260</v>
      </c>
      <c r="I23" s="184">
        <f t="shared" ref="I23:AN23" si="10">SUM(I77,I80,I84,I85,I44)</f>
        <v>49.064999999999998</v>
      </c>
      <c r="J23" s="184">
        <f t="shared" si="10"/>
        <v>49.064999999999998</v>
      </c>
      <c r="K23" s="184">
        <f t="shared" si="10"/>
        <v>6.2239999999999993</v>
      </c>
      <c r="L23" s="184">
        <f t="shared" si="10"/>
        <v>0</v>
      </c>
      <c r="M23" s="184">
        <f t="shared" si="10"/>
        <v>0</v>
      </c>
      <c r="N23" s="184">
        <f t="shared" si="10"/>
        <v>6.2239999999999993</v>
      </c>
      <c r="O23" s="184">
        <f t="shared" si="10"/>
        <v>0</v>
      </c>
      <c r="P23" s="184">
        <f t="shared" si="10"/>
        <v>27.241</v>
      </c>
      <c r="Q23" s="184">
        <f t="shared" si="10"/>
        <v>0</v>
      </c>
      <c r="R23" s="184">
        <f t="shared" si="10"/>
        <v>0</v>
      </c>
      <c r="S23" s="184">
        <f t="shared" si="10"/>
        <v>27.241</v>
      </c>
      <c r="T23" s="184">
        <f t="shared" si="10"/>
        <v>0</v>
      </c>
      <c r="U23" s="184">
        <f t="shared" si="10"/>
        <v>5.1459999999999999</v>
      </c>
      <c r="V23" s="184">
        <f t="shared" si="10"/>
        <v>0</v>
      </c>
      <c r="W23" s="184">
        <f t="shared" si="10"/>
        <v>0</v>
      </c>
      <c r="X23" s="184">
        <f t="shared" si="10"/>
        <v>5.1459999999999999</v>
      </c>
      <c r="Y23" s="184">
        <f t="shared" si="10"/>
        <v>0</v>
      </c>
      <c r="Z23" s="184">
        <f t="shared" si="10"/>
        <v>5.2380000000000004</v>
      </c>
      <c r="AA23" s="184">
        <f t="shared" si="10"/>
        <v>0</v>
      </c>
      <c r="AB23" s="184">
        <f t="shared" si="10"/>
        <v>0</v>
      </c>
      <c r="AC23" s="184">
        <f t="shared" si="10"/>
        <v>5.2380000000000004</v>
      </c>
      <c r="AD23" s="184">
        <f t="shared" si="10"/>
        <v>0</v>
      </c>
      <c r="AE23" s="184">
        <f t="shared" si="10"/>
        <v>5.2160000000000002</v>
      </c>
      <c r="AF23" s="184">
        <f t="shared" si="10"/>
        <v>0</v>
      </c>
      <c r="AG23" s="184">
        <f t="shared" si="10"/>
        <v>0</v>
      </c>
      <c r="AH23" s="184">
        <f t="shared" si="10"/>
        <v>5.2160000000000002</v>
      </c>
      <c r="AI23" s="184">
        <f t="shared" si="10"/>
        <v>0</v>
      </c>
      <c r="AJ23" s="184">
        <f t="shared" si="10"/>
        <v>49.064999999999998</v>
      </c>
      <c r="AK23" s="184">
        <f t="shared" si="10"/>
        <v>0</v>
      </c>
      <c r="AL23" s="184">
        <f t="shared" si="10"/>
        <v>0</v>
      </c>
      <c r="AM23" s="184">
        <f t="shared" si="10"/>
        <v>49.064999999999998</v>
      </c>
      <c r="AN23" s="184">
        <f t="shared" si="10"/>
        <v>0</v>
      </c>
    </row>
    <row r="24" spans="1:40" x14ac:dyDescent="0.25">
      <c r="A24" s="177" t="s">
        <v>120</v>
      </c>
      <c r="B24" s="53" t="s">
        <v>196</v>
      </c>
      <c r="C24" s="45" t="s">
        <v>259</v>
      </c>
      <c r="D24" s="45" t="s">
        <v>260</v>
      </c>
      <c r="E24" s="45" t="s">
        <v>260</v>
      </c>
      <c r="F24" s="138" t="s">
        <v>260</v>
      </c>
      <c r="G24" s="138" t="s">
        <v>260</v>
      </c>
      <c r="H24" s="138" t="s">
        <v>260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56">
        <f t="shared" ref="AJ24:AJ85" si="11">AK24+AL24+AM24+AN24</f>
        <v>0</v>
      </c>
      <c r="AK24" s="55">
        <f t="shared" ref="AK24:AK85" si="12">L24+Q24+V24+AA24+AF24</f>
        <v>0</v>
      </c>
      <c r="AL24" s="55">
        <f t="shared" ref="AL24:AL85" si="13">M24+R24+W24+AB24+AG24</f>
        <v>0</v>
      </c>
      <c r="AM24" s="56">
        <f t="shared" ref="AM24:AM85" si="14">N24+S24+X24+AC24+AH24</f>
        <v>0</v>
      </c>
      <c r="AN24" s="55">
        <v>0</v>
      </c>
    </row>
    <row r="25" spans="1:40" ht="31.5" x14ac:dyDescent="0.25">
      <c r="A25" s="177" t="s">
        <v>121</v>
      </c>
      <c r="B25" s="53" t="s">
        <v>197</v>
      </c>
      <c r="C25" s="45" t="s">
        <v>259</v>
      </c>
      <c r="D25" s="45" t="s">
        <v>260</v>
      </c>
      <c r="E25" s="45" t="s">
        <v>260</v>
      </c>
      <c r="F25" s="138" t="s">
        <v>260</v>
      </c>
      <c r="G25" s="138" t="s">
        <v>260</v>
      </c>
      <c r="H25" s="138" t="s">
        <v>260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6">
        <v>0</v>
      </c>
      <c r="AE25" s="46">
        <v>0</v>
      </c>
      <c r="AF25" s="46">
        <v>0</v>
      </c>
      <c r="AG25" s="46">
        <v>0</v>
      </c>
      <c r="AH25" s="46">
        <v>0</v>
      </c>
      <c r="AI25" s="46">
        <v>0</v>
      </c>
      <c r="AJ25" s="56">
        <f t="shared" si="11"/>
        <v>0</v>
      </c>
      <c r="AK25" s="56">
        <f t="shared" si="12"/>
        <v>0</v>
      </c>
      <c r="AL25" s="56">
        <f t="shared" si="13"/>
        <v>0</v>
      </c>
      <c r="AM25" s="56">
        <f t="shared" si="14"/>
        <v>0</v>
      </c>
      <c r="AN25" s="56">
        <f t="shared" ref="AN25:AN85" si="15">O25+T25+Y25+AD25+AI25</f>
        <v>0</v>
      </c>
    </row>
    <row r="26" spans="1:40" ht="39" customHeight="1" x14ac:dyDescent="0.25">
      <c r="A26" s="177" t="s">
        <v>135</v>
      </c>
      <c r="B26" s="53" t="s">
        <v>198</v>
      </c>
      <c r="C26" s="45" t="s">
        <v>259</v>
      </c>
      <c r="D26" s="45" t="s">
        <v>260</v>
      </c>
      <c r="E26" s="45" t="s">
        <v>260</v>
      </c>
      <c r="F26" s="138" t="s">
        <v>260</v>
      </c>
      <c r="G26" s="138" t="s">
        <v>260</v>
      </c>
      <c r="H26" s="138" t="s">
        <v>260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56">
        <f t="shared" si="11"/>
        <v>0</v>
      </c>
      <c r="AK26" s="56">
        <f t="shared" si="12"/>
        <v>0</v>
      </c>
      <c r="AL26" s="56">
        <f t="shared" si="13"/>
        <v>0</v>
      </c>
      <c r="AM26" s="56">
        <f t="shared" si="14"/>
        <v>0</v>
      </c>
      <c r="AN26" s="56">
        <f t="shared" si="15"/>
        <v>0</v>
      </c>
    </row>
    <row r="27" spans="1:40" ht="33.950000000000003" customHeight="1" x14ac:dyDescent="0.25">
      <c r="A27" s="177" t="s">
        <v>199</v>
      </c>
      <c r="B27" s="53" t="s">
        <v>200</v>
      </c>
      <c r="C27" s="45" t="s">
        <v>259</v>
      </c>
      <c r="D27" s="45" t="s">
        <v>260</v>
      </c>
      <c r="E27" s="45" t="s">
        <v>260</v>
      </c>
      <c r="F27" s="138" t="s">
        <v>260</v>
      </c>
      <c r="G27" s="138" t="s">
        <v>260</v>
      </c>
      <c r="H27" s="138" t="s">
        <v>260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56">
        <f t="shared" si="11"/>
        <v>0</v>
      </c>
      <c r="AK27" s="56">
        <f t="shared" si="12"/>
        <v>0</v>
      </c>
      <c r="AL27" s="56">
        <f t="shared" si="13"/>
        <v>0</v>
      </c>
      <c r="AM27" s="56">
        <f t="shared" si="14"/>
        <v>0</v>
      </c>
      <c r="AN27" s="56">
        <f t="shared" si="15"/>
        <v>0</v>
      </c>
    </row>
    <row r="28" spans="1:40" ht="31.5" x14ac:dyDescent="0.25">
      <c r="A28" s="177" t="s">
        <v>201</v>
      </c>
      <c r="B28" s="53" t="s">
        <v>202</v>
      </c>
      <c r="C28" s="45" t="s">
        <v>259</v>
      </c>
      <c r="D28" s="45" t="s">
        <v>260</v>
      </c>
      <c r="E28" s="45" t="s">
        <v>260</v>
      </c>
      <c r="F28" s="138" t="s">
        <v>260</v>
      </c>
      <c r="G28" s="138" t="s">
        <v>260</v>
      </c>
      <c r="H28" s="138" t="s">
        <v>260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56">
        <f t="shared" si="11"/>
        <v>0</v>
      </c>
      <c r="AK28" s="56">
        <f t="shared" si="12"/>
        <v>0</v>
      </c>
      <c r="AL28" s="56">
        <f t="shared" si="13"/>
        <v>0</v>
      </c>
      <c r="AM28" s="56">
        <f t="shared" si="14"/>
        <v>0</v>
      </c>
      <c r="AN28" s="56">
        <f t="shared" si="15"/>
        <v>0</v>
      </c>
    </row>
    <row r="29" spans="1:40" ht="31.5" x14ac:dyDescent="0.25">
      <c r="A29" s="177" t="s">
        <v>122</v>
      </c>
      <c r="B29" s="53" t="s">
        <v>203</v>
      </c>
      <c r="C29" s="45" t="s">
        <v>259</v>
      </c>
      <c r="D29" s="45" t="s">
        <v>260</v>
      </c>
      <c r="E29" s="45" t="s">
        <v>260</v>
      </c>
      <c r="F29" s="138" t="s">
        <v>260</v>
      </c>
      <c r="G29" s="138" t="s">
        <v>260</v>
      </c>
      <c r="H29" s="138" t="s">
        <v>260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0</v>
      </c>
      <c r="AE29" s="46">
        <v>0</v>
      </c>
      <c r="AF29" s="46">
        <v>0</v>
      </c>
      <c r="AG29" s="46">
        <v>0</v>
      </c>
      <c r="AH29" s="46">
        <v>0</v>
      </c>
      <c r="AI29" s="46">
        <v>0</v>
      </c>
      <c r="AJ29" s="56">
        <f t="shared" si="11"/>
        <v>0</v>
      </c>
      <c r="AK29" s="56">
        <f t="shared" si="12"/>
        <v>0</v>
      </c>
      <c r="AL29" s="56">
        <f t="shared" si="13"/>
        <v>0</v>
      </c>
      <c r="AM29" s="56">
        <f t="shared" si="14"/>
        <v>0</v>
      </c>
      <c r="AN29" s="56">
        <f t="shared" si="15"/>
        <v>0</v>
      </c>
    </row>
    <row r="30" spans="1:40" ht="47.25" x14ac:dyDescent="0.25">
      <c r="A30" s="177" t="s">
        <v>204</v>
      </c>
      <c r="B30" s="53" t="s">
        <v>205</v>
      </c>
      <c r="C30" s="45" t="s">
        <v>259</v>
      </c>
      <c r="D30" s="45" t="s">
        <v>260</v>
      </c>
      <c r="E30" s="45" t="s">
        <v>260</v>
      </c>
      <c r="F30" s="138" t="s">
        <v>260</v>
      </c>
      <c r="G30" s="138" t="s">
        <v>260</v>
      </c>
      <c r="H30" s="138" t="s">
        <v>260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0</v>
      </c>
      <c r="AI30" s="46">
        <v>0</v>
      </c>
      <c r="AJ30" s="56">
        <f t="shared" si="11"/>
        <v>0</v>
      </c>
      <c r="AK30" s="56">
        <f t="shared" si="12"/>
        <v>0</v>
      </c>
      <c r="AL30" s="56">
        <f t="shared" si="13"/>
        <v>0</v>
      </c>
      <c r="AM30" s="56">
        <f t="shared" si="14"/>
        <v>0</v>
      </c>
      <c r="AN30" s="56">
        <f t="shared" si="15"/>
        <v>0</v>
      </c>
    </row>
    <row r="31" spans="1:40" ht="31.5" x14ac:dyDescent="0.25">
      <c r="A31" s="177" t="s">
        <v>206</v>
      </c>
      <c r="B31" s="53" t="s">
        <v>207</v>
      </c>
      <c r="C31" s="45" t="s">
        <v>259</v>
      </c>
      <c r="D31" s="45" t="s">
        <v>260</v>
      </c>
      <c r="E31" s="45" t="s">
        <v>260</v>
      </c>
      <c r="F31" s="138" t="s">
        <v>260</v>
      </c>
      <c r="G31" s="138" t="s">
        <v>260</v>
      </c>
      <c r="H31" s="138" t="s">
        <v>260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56">
        <f t="shared" si="11"/>
        <v>0</v>
      </c>
      <c r="AK31" s="56">
        <f t="shared" si="12"/>
        <v>0</v>
      </c>
      <c r="AL31" s="56">
        <f t="shared" si="13"/>
        <v>0</v>
      </c>
      <c r="AM31" s="56">
        <f t="shared" si="14"/>
        <v>0</v>
      </c>
      <c r="AN31" s="56">
        <f t="shared" si="15"/>
        <v>0</v>
      </c>
    </row>
    <row r="32" spans="1:40" ht="31.5" x14ac:dyDescent="0.25">
      <c r="A32" s="177" t="s">
        <v>123</v>
      </c>
      <c r="B32" s="53" t="s">
        <v>208</v>
      </c>
      <c r="C32" s="45" t="s">
        <v>259</v>
      </c>
      <c r="D32" s="45" t="s">
        <v>260</v>
      </c>
      <c r="E32" s="45" t="s">
        <v>260</v>
      </c>
      <c r="F32" s="138" t="s">
        <v>260</v>
      </c>
      <c r="G32" s="138" t="s">
        <v>260</v>
      </c>
      <c r="H32" s="138" t="s">
        <v>260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56">
        <f t="shared" si="11"/>
        <v>0</v>
      </c>
      <c r="AK32" s="56">
        <f t="shared" si="12"/>
        <v>0</v>
      </c>
      <c r="AL32" s="56">
        <f t="shared" si="13"/>
        <v>0</v>
      </c>
      <c r="AM32" s="56">
        <f t="shared" si="14"/>
        <v>0</v>
      </c>
      <c r="AN32" s="56">
        <f t="shared" si="15"/>
        <v>0</v>
      </c>
    </row>
    <row r="33" spans="1:40" ht="31.5" x14ac:dyDescent="0.25">
      <c r="A33" s="177" t="s">
        <v>136</v>
      </c>
      <c r="B33" s="53" t="s">
        <v>209</v>
      </c>
      <c r="C33" s="45" t="s">
        <v>259</v>
      </c>
      <c r="D33" s="45" t="s">
        <v>260</v>
      </c>
      <c r="E33" s="45" t="s">
        <v>260</v>
      </c>
      <c r="F33" s="138" t="s">
        <v>260</v>
      </c>
      <c r="G33" s="138" t="s">
        <v>260</v>
      </c>
      <c r="H33" s="138" t="s">
        <v>260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6">
        <v>0</v>
      </c>
      <c r="AF33" s="46">
        <v>0</v>
      </c>
      <c r="AG33" s="46">
        <v>0</v>
      </c>
      <c r="AH33" s="46">
        <v>0</v>
      </c>
      <c r="AI33" s="46">
        <v>0</v>
      </c>
      <c r="AJ33" s="56">
        <f t="shared" si="11"/>
        <v>0</v>
      </c>
      <c r="AK33" s="56">
        <f t="shared" si="12"/>
        <v>0</v>
      </c>
      <c r="AL33" s="56">
        <f t="shared" si="13"/>
        <v>0</v>
      </c>
      <c r="AM33" s="56">
        <f t="shared" si="14"/>
        <v>0</v>
      </c>
      <c r="AN33" s="56">
        <f t="shared" si="15"/>
        <v>0</v>
      </c>
    </row>
    <row r="34" spans="1:40" ht="63" x14ac:dyDescent="0.25">
      <c r="A34" s="177" t="s">
        <v>136</v>
      </c>
      <c r="B34" s="53" t="s">
        <v>210</v>
      </c>
      <c r="C34" s="45" t="s">
        <v>259</v>
      </c>
      <c r="D34" s="45" t="s">
        <v>260</v>
      </c>
      <c r="E34" s="45" t="s">
        <v>260</v>
      </c>
      <c r="F34" s="138" t="s">
        <v>260</v>
      </c>
      <c r="G34" s="138" t="s">
        <v>260</v>
      </c>
      <c r="H34" s="138" t="s">
        <v>260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0</v>
      </c>
      <c r="AJ34" s="56">
        <f t="shared" si="11"/>
        <v>0</v>
      </c>
      <c r="AK34" s="56">
        <f t="shared" si="12"/>
        <v>0</v>
      </c>
      <c r="AL34" s="56">
        <f t="shared" si="13"/>
        <v>0</v>
      </c>
      <c r="AM34" s="56">
        <f t="shared" si="14"/>
        <v>0</v>
      </c>
      <c r="AN34" s="56">
        <f t="shared" si="15"/>
        <v>0</v>
      </c>
    </row>
    <row r="35" spans="1:40" ht="63" x14ac:dyDescent="0.25">
      <c r="A35" s="177" t="s">
        <v>136</v>
      </c>
      <c r="B35" s="53" t="s">
        <v>211</v>
      </c>
      <c r="C35" s="45" t="s">
        <v>259</v>
      </c>
      <c r="D35" s="45" t="s">
        <v>260</v>
      </c>
      <c r="E35" s="45" t="s">
        <v>260</v>
      </c>
      <c r="F35" s="138" t="s">
        <v>260</v>
      </c>
      <c r="G35" s="138" t="s">
        <v>260</v>
      </c>
      <c r="H35" s="138" t="s">
        <v>260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56">
        <f t="shared" si="11"/>
        <v>0</v>
      </c>
      <c r="AK35" s="56">
        <f t="shared" si="12"/>
        <v>0</v>
      </c>
      <c r="AL35" s="56">
        <f t="shared" si="13"/>
        <v>0</v>
      </c>
      <c r="AM35" s="56">
        <f t="shared" si="14"/>
        <v>0</v>
      </c>
      <c r="AN35" s="56">
        <f t="shared" si="15"/>
        <v>0</v>
      </c>
    </row>
    <row r="36" spans="1:40" ht="63" x14ac:dyDescent="0.25">
      <c r="A36" s="177" t="s">
        <v>136</v>
      </c>
      <c r="B36" s="53" t="s">
        <v>212</v>
      </c>
      <c r="C36" s="45" t="s">
        <v>259</v>
      </c>
      <c r="D36" s="45" t="s">
        <v>260</v>
      </c>
      <c r="E36" s="45" t="s">
        <v>260</v>
      </c>
      <c r="F36" s="138" t="s">
        <v>260</v>
      </c>
      <c r="G36" s="138" t="s">
        <v>260</v>
      </c>
      <c r="H36" s="138" t="s">
        <v>260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6">
        <v>0</v>
      </c>
      <c r="AJ36" s="56">
        <f t="shared" si="11"/>
        <v>0</v>
      </c>
      <c r="AK36" s="56">
        <f t="shared" si="12"/>
        <v>0</v>
      </c>
      <c r="AL36" s="56">
        <f t="shared" si="13"/>
        <v>0</v>
      </c>
      <c r="AM36" s="56">
        <f t="shared" si="14"/>
        <v>0</v>
      </c>
      <c r="AN36" s="56">
        <f t="shared" si="15"/>
        <v>0</v>
      </c>
    </row>
    <row r="37" spans="1:40" ht="31.5" x14ac:dyDescent="0.25">
      <c r="A37" s="177" t="s">
        <v>137</v>
      </c>
      <c r="B37" s="53" t="s">
        <v>209</v>
      </c>
      <c r="C37" s="45" t="s">
        <v>259</v>
      </c>
      <c r="D37" s="45" t="s">
        <v>260</v>
      </c>
      <c r="E37" s="45" t="s">
        <v>260</v>
      </c>
      <c r="F37" s="138" t="s">
        <v>260</v>
      </c>
      <c r="G37" s="138" t="s">
        <v>260</v>
      </c>
      <c r="H37" s="138" t="s">
        <v>260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0</v>
      </c>
      <c r="AJ37" s="56">
        <f t="shared" si="11"/>
        <v>0</v>
      </c>
      <c r="AK37" s="56">
        <f t="shared" si="12"/>
        <v>0</v>
      </c>
      <c r="AL37" s="56">
        <f t="shared" si="13"/>
        <v>0</v>
      </c>
      <c r="AM37" s="56">
        <f t="shared" si="14"/>
        <v>0</v>
      </c>
      <c r="AN37" s="56">
        <f t="shared" si="15"/>
        <v>0</v>
      </c>
    </row>
    <row r="38" spans="1:40" ht="63" x14ac:dyDescent="0.25">
      <c r="A38" s="177" t="s">
        <v>137</v>
      </c>
      <c r="B38" s="53" t="s">
        <v>210</v>
      </c>
      <c r="C38" s="45" t="s">
        <v>259</v>
      </c>
      <c r="D38" s="45" t="s">
        <v>260</v>
      </c>
      <c r="E38" s="45" t="s">
        <v>260</v>
      </c>
      <c r="F38" s="138" t="s">
        <v>260</v>
      </c>
      <c r="G38" s="138" t="s">
        <v>260</v>
      </c>
      <c r="H38" s="138" t="s">
        <v>260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B38" s="46">
        <v>0</v>
      </c>
      <c r="AC38" s="46">
        <v>0</v>
      </c>
      <c r="AD38" s="46">
        <v>0</v>
      </c>
      <c r="AE38" s="46">
        <v>0</v>
      </c>
      <c r="AF38" s="46">
        <v>0</v>
      </c>
      <c r="AG38" s="46">
        <v>0</v>
      </c>
      <c r="AH38" s="46">
        <v>0</v>
      </c>
      <c r="AI38" s="46">
        <v>0</v>
      </c>
      <c r="AJ38" s="56">
        <f t="shared" si="11"/>
        <v>0</v>
      </c>
      <c r="AK38" s="56">
        <f t="shared" si="12"/>
        <v>0</v>
      </c>
      <c r="AL38" s="56">
        <f t="shared" si="13"/>
        <v>0</v>
      </c>
      <c r="AM38" s="56">
        <f t="shared" si="14"/>
        <v>0</v>
      </c>
      <c r="AN38" s="56">
        <f t="shared" si="15"/>
        <v>0</v>
      </c>
    </row>
    <row r="39" spans="1:40" ht="63" x14ac:dyDescent="0.25">
      <c r="A39" s="177" t="s">
        <v>137</v>
      </c>
      <c r="B39" s="53" t="s">
        <v>211</v>
      </c>
      <c r="C39" s="45" t="s">
        <v>259</v>
      </c>
      <c r="D39" s="45" t="s">
        <v>260</v>
      </c>
      <c r="E39" s="45" t="s">
        <v>260</v>
      </c>
      <c r="F39" s="138" t="s">
        <v>260</v>
      </c>
      <c r="G39" s="138" t="s">
        <v>260</v>
      </c>
      <c r="H39" s="138" t="s">
        <v>260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0</v>
      </c>
      <c r="AF39" s="46">
        <v>0</v>
      </c>
      <c r="AG39" s="46">
        <v>0</v>
      </c>
      <c r="AH39" s="46">
        <v>0</v>
      </c>
      <c r="AI39" s="46">
        <v>0</v>
      </c>
      <c r="AJ39" s="56">
        <f t="shared" si="11"/>
        <v>0</v>
      </c>
      <c r="AK39" s="56">
        <f t="shared" si="12"/>
        <v>0</v>
      </c>
      <c r="AL39" s="56">
        <f t="shared" si="13"/>
        <v>0</v>
      </c>
      <c r="AM39" s="56">
        <f t="shared" si="14"/>
        <v>0</v>
      </c>
      <c r="AN39" s="56">
        <f t="shared" si="15"/>
        <v>0</v>
      </c>
    </row>
    <row r="40" spans="1:40" ht="63" x14ac:dyDescent="0.25">
      <c r="A40" s="177" t="s">
        <v>137</v>
      </c>
      <c r="B40" s="53" t="s">
        <v>213</v>
      </c>
      <c r="C40" s="45" t="s">
        <v>259</v>
      </c>
      <c r="D40" s="45" t="s">
        <v>260</v>
      </c>
      <c r="E40" s="45" t="s">
        <v>260</v>
      </c>
      <c r="F40" s="138" t="s">
        <v>260</v>
      </c>
      <c r="G40" s="138" t="s">
        <v>260</v>
      </c>
      <c r="H40" s="138" t="s">
        <v>260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56">
        <f t="shared" si="11"/>
        <v>0</v>
      </c>
      <c r="AK40" s="56">
        <f t="shared" si="12"/>
        <v>0</v>
      </c>
      <c r="AL40" s="56">
        <f t="shared" si="13"/>
        <v>0</v>
      </c>
      <c r="AM40" s="56">
        <f t="shared" si="14"/>
        <v>0</v>
      </c>
      <c r="AN40" s="56">
        <f t="shared" si="15"/>
        <v>0</v>
      </c>
    </row>
    <row r="41" spans="1:40" ht="63" x14ac:dyDescent="0.25">
      <c r="A41" s="177" t="s">
        <v>124</v>
      </c>
      <c r="B41" s="53" t="s">
        <v>214</v>
      </c>
      <c r="C41" s="45" t="s">
        <v>259</v>
      </c>
      <c r="D41" s="45" t="s">
        <v>260</v>
      </c>
      <c r="E41" s="45" t="s">
        <v>260</v>
      </c>
      <c r="F41" s="138" t="s">
        <v>260</v>
      </c>
      <c r="G41" s="224" t="s">
        <v>260</v>
      </c>
      <c r="H41" s="138" t="s">
        <v>260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6">
        <v>0</v>
      </c>
      <c r="AF41" s="46">
        <v>0</v>
      </c>
      <c r="AG41" s="46">
        <v>0</v>
      </c>
      <c r="AH41" s="46">
        <v>0</v>
      </c>
      <c r="AI41" s="46">
        <v>0</v>
      </c>
      <c r="AJ41" s="56">
        <f t="shared" si="11"/>
        <v>0</v>
      </c>
      <c r="AK41" s="56">
        <f t="shared" si="12"/>
        <v>0</v>
      </c>
      <c r="AL41" s="56">
        <f t="shared" si="13"/>
        <v>0</v>
      </c>
      <c r="AM41" s="56">
        <f t="shared" si="14"/>
        <v>0</v>
      </c>
      <c r="AN41" s="56">
        <f t="shared" si="15"/>
        <v>0</v>
      </c>
    </row>
    <row r="42" spans="1:40" ht="47.25" x14ac:dyDescent="0.25">
      <c r="A42" s="177" t="s">
        <v>215</v>
      </c>
      <c r="B42" s="53" t="s">
        <v>216</v>
      </c>
      <c r="C42" s="45" t="s">
        <v>259</v>
      </c>
      <c r="D42" s="45" t="s">
        <v>260</v>
      </c>
      <c r="E42" s="45" t="s">
        <v>260</v>
      </c>
      <c r="F42" s="138" t="s">
        <v>260</v>
      </c>
      <c r="G42" s="138" t="s">
        <v>260</v>
      </c>
      <c r="H42" s="138" t="s">
        <v>260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0</v>
      </c>
      <c r="AE42" s="46">
        <v>0</v>
      </c>
      <c r="AF42" s="46">
        <v>0</v>
      </c>
      <c r="AG42" s="46">
        <v>0</v>
      </c>
      <c r="AH42" s="46">
        <v>0</v>
      </c>
      <c r="AI42" s="46">
        <v>0</v>
      </c>
      <c r="AJ42" s="56">
        <f t="shared" si="11"/>
        <v>0</v>
      </c>
      <c r="AK42" s="56">
        <f t="shared" si="12"/>
        <v>0</v>
      </c>
      <c r="AL42" s="56">
        <f t="shared" si="13"/>
        <v>0</v>
      </c>
      <c r="AM42" s="56">
        <f t="shared" si="14"/>
        <v>0</v>
      </c>
      <c r="AN42" s="56">
        <f t="shared" si="15"/>
        <v>0</v>
      </c>
    </row>
    <row r="43" spans="1:40" ht="47.25" x14ac:dyDescent="0.25">
      <c r="A43" s="177" t="s">
        <v>217</v>
      </c>
      <c r="B43" s="53" t="s">
        <v>218</v>
      </c>
      <c r="C43" s="45" t="s">
        <v>259</v>
      </c>
      <c r="D43" s="45" t="s">
        <v>260</v>
      </c>
      <c r="E43" s="45" t="s">
        <v>260</v>
      </c>
      <c r="F43" s="149" t="s">
        <v>260</v>
      </c>
      <c r="G43" s="149" t="s">
        <v>260</v>
      </c>
      <c r="H43" s="149" t="s">
        <v>260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B43" s="46">
        <v>0</v>
      </c>
      <c r="AC43" s="46">
        <v>0</v>
      </c>
      <c r="AD43" s="46">
        <v>0</v>
      </c>
      <c r="AE43" s="46">
        <v>0</v>
      </c>
      <c r="AF43" s="46">
        <v>0</v>
      </c>
      <c r="AG43" s="46">
        <v>0</v>
      </c>
      <c r="AH43" s="46">
        <v>0</v>
      </c>
      <c r="AI43" s="46">
        <v>0</v>
      </c>
      <c r="AJ43" s="55">
        <f t="shared" si="11"/>
        <v>0</v>
      </c>
      <c r="AK43" s="55">
        <f t="shared" si="12"/>
        <v>0</v>
      </c>
      <c r="AL43" s="55">
        <f t="shared" si="13"/>
        <v>0</v>
      </c>
      <c r="AM43" s="55">
        <f t="shared" si="14"/>
        <v>0</v>
      </c>
      <c r="AN43" s="55">
        <f t="shared" si="15"/>
        <v>0</v>
      </c>
    </row>
    <row r="44" spans="1:40" ht="31.5" x14ac:dyDescent="0.25">
      <c r="A44" s="176" t="s">
        <v>125</v>
      </c>
      <c r="B44" s="53" t="s">
        <v>219</v>
      </c>
      <c r="C44" s="185" t="s">
        <v>259</v>
      </c>
      <c r="D44" s="184" t="s">
        <v>260</v>
      </c>
      <c r="E44" s="184" t="s">
        <v>260</v>
      </c>
      <c r="F44" s="149" t="s">
        <v>260</v>
      </c>
      <c r="G44" s="149" t="s">
        <v>260</v>
      </c>
      <c r="H44" s="149" t="s">
        <v>260</v>
      </c>
      <c r="I44" s="46">
        <f t="shared" ref="I44:AI44" si="16">SUM(I45,I53)</f>
        <v>26.027000000000001</v>
      </c>
      <c r="J44" s="46">
        <f t="shared" si="16"/>
        <v>26.027000000000001</v>
      </c>
      <c r="K44" s="46">
        <f>SUM(K45,K53)</f>
        <v>5.2989999999999995</v>
      </c>
      <c r="L44" s="46">
        <f t="shared" si="16"/>
        <v>0</v>
      </c>
      <c r="M44" s="46">
        <f t="shared" si="16"/>
        <v>0</v>
      </c>
      <c r="N44" s="46">
        <f t="shared" si="16"/>
        <v>5.2989999999999995</v>
      </c>
      <c r="O44" s="46">
        <f t="shared" si="16"/>
        <v>0</v>
      </c>
      <c r="P44" s="46">
        <f t="shared" si="16"/>
        <v>5.1280000000000001</v>
      </c>
      <c r="Q44" s="46">
        <f t="shared" si="16"/>
        <v>0</v>
      </c>
      <c r="R44" s="46">
        <f t="shared" si="16"/>
        <v>0</v>
      </c>
      <c r="S44" s="46">
        <f t="shared" si="16"/>
        <v>5.1280000000000001</v>
      </c>
      <c r="T44" s="46">
        <f t="shared" si="16"/>
        <v>0</v>
      </c>
      <c r="U44" s="46">
        <f t="shared" si="16"/>
        <v>5.1459999999999999</v>
      </c>
      <c r="V44" s="46">
        <f t="shared" si="16"/>
        <v>0</v>
      </c>
      <c r="W44" s="46">
        <f t="shared" si="16"/>
        <v>0</v>
      </c>
      <c r="X44" s="46">
        <f t="shared" si="16"/>
        <v>5.1459999999999999</v>
      </c>
      <c r="Y44" s="46">
        <f t="shared" si="16"/>
        <v>0</v>
      </c>
      <c r="Z44" s="46">
        <f t="shared" si="16"/>
        <v>5.2380000000000004</v>
      </c>
      <c r="AA44" s="46">
        <f t="shared" si="16"/>
        <v>0</v>
      </c>
      <c r="AB44" s="46">
        <f t="shared" si="16"/>
        <v>0</v>
      </c>
      <c r="AC44" s="46">
        <f t="shared" si="16"/>
        <v>5.2380000000000004</v>
      </c>
      <c r="AD44" s="46">
        <f t="shared" si="16"/>
        <v>0</v>
      </c>
      <c r="AE44" s="46">
        <f t="shared" si="16"/>
        <v>5.2160000000000002</v>
      </c>
      <c r="AF44" s="46">
        <f t="shared" si="16"/>
        <v>0</v>
      </c>
      <c r="AG44" s="46">
        <f t="shared" si="16"/>
        <v>0</v>
      </c>
      <c r="AH44" s="46">
        <f t="shared" si="16"/>
        <v>5.2160000000000002</v>
      </c>
      <c r="AI44" s="46">
        <f t="shared" si="16"/>
        <v>0</v>
      </c>
      <c r="AJ44" s="55">
        <f t="shared" si="11"/>
        <v>26.027000000000001</v>
      </c>
      <c r="AK44" s="55">
        <f t="shared" si="12"/>
        <v>0</v>
      </c>
      <c r="AL44" s="55">
        <f t="shared" si="13"/>
        <v>0</v>
      </c>
      <c r="AM44" s="55">
        <f t="shared" si="14"/>
        <v>26.027000000000001</v>
      </c>
      <c r="AN44" s="55">
        <f t="shared" si="15"/>
        <v>0</v>
      </c>
    </row>
    <row r="45" spans="1:40" ht="56.25" x14ac:dyDescent="0.25">
      <c r="A45" s="186" t="s">
        <v>138</v>
      </c>
      <c r="B45" s="259" t="s">
        <v>220</v>
      </c>
      <c r="C45" s="185" t="s">
        <v>259</v>
      </c>
      <c r="D45" s="184" t="s">
        <v>260</v>
      </c>
      <c r="E45" s="184" t="s">
        <v>260</v>
      </c>
      <c r="F45" s="149" t="s">
        <v>260</v>
      </c>
      <c r="G45" s="149" t="s">
        <v>260</v>
      </c>
      <c r="H45" s="149" t="s">
        <v>260</v>
      </c>
      <c r="I45" s="46">
        <f t="shared" ref="I45:AI45" si="17">SUM(I46,I47)</f>
        <v>15.281000000000001</v>
      </c>
      <c r="J45" s="46">
        <f t="shared" si="17"/>
        <v>15.281000000000001</v>
      </c>
      <c r="K45" s="46">
        <f t="shared" si="17"/>
        <v>3.9249999999999998</v>
      </c>
      <c r="L45" s="46">
        <f t="shared" si="17"/>
        <v>0</v>
      </c>
      <c r="M45" s="46">
        <f t="shared" si="17"/>
        <v>0</v>
      </c>
      <c r="N45" s="46">
        <f>SUM(N46,N47)</f>
        <v>3.9249999999999998</v>
      </c>
      <c r="O45" s="46">
        <f t="shared" si="17"/>
        <v>0</v>
      </c>
      <c r="P45" s="46">
        <f t="shared" si="17"/>
        <v>4.0830000000000002</v>
      </c>
      <c r="Q45" s="46">
        <f t="shared" si="17"/>
        <v>0</v>
      </c>
      <c r="R45" s="46">
        <f t="shared" si="17"/>
        <v>0</v>
      </c>
      <c r="S45" s="46">
        <f t="shared" si="17"/>
        <v>4.0830000000000002</v>
      </c>
      <c r="T45" s="46">
        <f t="shared" si="17"/>
        <v>0</v>
      </c>
      <c r="U45" s="46">
        <f t="shared" si="17"/>
        <v>0</v>
      </c>
      <c r="V45" s="46">
        <f t="shared" si="17"/>
        <v>0</v>
      </c>
      <c r="W45" s="46">
        <f t="shared" si="17"/>
        <v>0</v>
      </c>
      <c r="X45" s="46">
        <f t="shared" si="17"/>
        <v>0</v>
      </c>
      <c r="Y45" s="46">
        <f t="shared" si="17"/>
        <v>0</v>
      </c>
      <c r="Z45" s="46">
        <f t="shared" si="17"/>
        <v>4.2770000000000001</v>
      </c>
      <c r="AA45" s="46">
        <f t="shared" si="17"/>
        <v>0</v>
      </c>
      <c r="AB45" s="46">
        <f t="shared" si="17"/>
        <v>0</v>
      </c>
      <c r="AC45" s="46">
        <f t="shared" si="17"/>
        <v>4.2770000000000001</v>
      </c>
      <c r="AD45" s="46">
        <f t="shared" si="17"/>
        <v>0</v>
      </c>
      <c r="AE45" s="46">
        <f>SUM(AE46,AE47)</f>
        <v>2.996</v>
      </c>
      <c r="AF45" s="46">
        <f t="shared" si="17"/>
        <v>0</v>
      </c>
      <c r="AG45" s="46">
        <f t="shared" si="17"/>
        <v>0</v>
      </c>
      <c r="AH45" s="46">
        <f t="shared" si="17"/>
        <v>2.996</v>
      </c>
      <c r="AI45" s="46">
        <f t="shared" si="17"/>
        <v>0</v>
      </c>
      <c r="AJ45" s="55">
        <f t="shared" si="11"/>
        <v>15.281000000000001</v>
      </c>
      <c r="AK45" s="55">
        <f t="shared" si="12"/>
        <v>0</v>
      </c>
      <c r="AL45" s="55">
        <f t="shared" si="13"/>
        <v>0</v>
      </c>
      <c r="AM45" s="55">
        <f t="shared" si="14"/>
        <v>15.281000000000001</v>
      </c>
      <c r="AN45" s="55">
        <f t="shared" si="15"/>
        <v>0</v>
      </c>
    </row>
    <row r="46" spans="1:40" ht="21.95" customHeight="1" x14ac:dyDescent="0.25">
      <c r="A46" s="177" t="s">
        <v>139</v>
      </c>
      <c r="B46" s="53" t="s">
        <v>221</v>
      </c>
      <c r="C46" s="45" t="s">
        <v>259</v>
      </c>
      <c r="D46" s="45" t="s">
        <v>260</v>
      </c>
      <c r="E46" s="45" t="s">
        <v>260</v>
      </c>
      <c r="F46" s="149" t="s">
        <v>260</v>
      </c>
      <c r="G46" s="149" t="s">
        <v>260</v>
      </c>
      <c r="H46" s="149" t="s">
        <v>260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f t="shared" si="11"/>
        <v>0</v>
      </c>
      <c r="AK46" s="55">
        <f t="shared" si="12"/>
        <v>0</v>
      </c>
      <c r="AL46" s="55">
        <f t="shared" si="13"/>
        <v>0</v>
      </c>
      <c r="AM46" s="55">
        <f t="shared" si="14"/>
        <v>0</v>
      </c>
      <c r="AN46" s="55">
        <f t="shared" si="15"/>
        <v>0</v>
      </c>
    </row>
    <row r="47" spans="1:40" ht="31.5" x14ac:dyDescent="0.25">
      <c r="A47" s="176" t="s">
        <v>140</v>
      </c>
      <c r="B47" s="53" t="s">
        <v>222</v>
      </c>
      <c r="C47" s="185" t="s">
        <v>259</v>
      </c>
      <c r="D47" s="184" t="s">
        <v>260</v>
      </c>
      <c r="E47" s="184" t="s">
        <v>260</v>
      </c>
      <c r="F47" s="149" t="s">
        <v>260</v>
      </c>
      <c r="G47" s="149" t="s">
        <v>260</v>
      </c>
      <c r="H47" s="149" t="s">
        <v>260</v>
      </c>
      <c r="I47" s="46">
        <f>SUM(I48:I52)</f>
        <v>15.281000000000001</v>
      </c>
      <c r="J47" s="46">
        <f t="shared" ref="J47:AI47" si="18">SUM(J48:J52)</f>
        <v>15.281000000000001</v>
      </c>
      <c r="K47" s="46">
        <f t="shared" si="18"/>
        <v>3.9249999999999998</v>
      </c>
      <c r="L47" s="46">
        <f t="shared" si="18"/>
        <v>0</v>
      </c>
      <c r="M47" s="46">
        <f t="shared" si="18"/>
        <v>0</v>
      </c>
      <c r="N47" s="46">
        <f>SUM(N48:N52)</f>
        <v>3.9249999999999998</v>
      </c>
      <c r="O47" s="46">
        <f t="shared" si="18"/>
        <v>0</v>
      </c>
      <c r="P47" s="46">
        <f t="shared" si="18"/>
        <v>4.0830000000000002</v>
      </c>
      <c r="Q47" s="46">
        <f t="shared" si="18"/>
        <v>0</v>
      </c>
      <c r="R47" s="46">
        <f t="shared" si="18"/>
        <v>0</v>
      </c>
      <c r="S47" s="46">
        <f t="shared" si="18"/>
        <v>4.0830000000000002</v>
      </c>
      <c r="T47" s="46">
        <f t="shared" si="18"/>
        <v>0</v>
      </c>
      <c r="U47" s="46">
        <f t="shared" si="18"/>
        <v>0</v>
      </c>
      <c r="V47" s="46">
        <f t="shared" si="18"/>
        <v>0</v>
      </c>
      <c r="W47" s="46">
        <f t="shared" si="18"/>
        <v>0</v>
      </c>
      <c r="X47" s="46">
        <f t="shared" si="18"/>
        <v>0</v>
      </c>
      <c r="Y47" s="46">
        <f t="shared" si="18"/>
        <v>0</v>
      </c>
      <c r="Z47" s="46">
        <f t="shared" si="18"/>
        <v>4.2770000000000001</v>
      </c>
      <c r="AA47" s="46">
        <f t="shared" si="18"/>
        <v>0</v>
      </c>
      <c r="AB47" s="46">
        <f t="shared" si="18"/>
        <v>0</v>
      </c>
      <c r="AC47" s="46">
        <f t="shared" si="18"/>
        <v>4.2770000000000001</v>
      </c>
      <c r="AD47" s="46">
        <f t="shared" si="18"/>
        <v>0</v>
      </c>
      <c r="AE47" s="46">
        <f t="shared" si="18"/>
        <v>2.996</v>
      </c>
      <c r="AF47" s="46">
        <f t="shared" si="18"/>
        <v>0</v>
      </c>
      <c r="AG47" s="46">
        <f t="shared" si="18"/>
        <v>0</v>
      </c>
      <c r="AH47" s="46">
        <f>SUM(AH48:AH52)</f>
        <v>2.996</v>
      </c>
      <c r="AI47" s="46">
        <f t="shared" si="18"/>
        <v>0</v>
      </c>
      <c r="AJ47" s="55">
        <f t="shared" si="11"/>
        <v>15.281000000000001</v>
      </c>
      <c r="AK47" s="55">
        <f t="shared" si="12"/>
        <v>0</v>
      </c>
      <c r="AL47" s="55">
        <f t="shared" si="13"/>
        <v>0</v>
      </c>
      <c r="AM47" s="55">
        <f t="shared" si="14"/>
        <v>15.281000000000001</v>
      </c>
      <c r="AN47" s="55">
        <f t="shared" si="15"/>
        <v>0</v>
      </c>
    </row>
    <row r="48" spans="1:40" ht="110.25" x14ac:dyDescent="0.25">
      <c r="A48" s="187" t="s">
        <v>140</v>
      </c>
      <c r="B48" s="53" t="s">
        <v>498</v>
      </c>
      <c r="C48" s="53" t="s">
        <v>406</v>
      </c>
      <c r="D48" s="188" t="s">
        <v>420</v>
      </c>
      <c r="E48" s="188" t="str">
        <f>D48</f>
        <v>2021</v>
      </c>
      <c r="F48" s="149" t="s">
        <v>260</v>
      </c>
      <c r="G48" s="149" t="s">
        <v>260</v>
      </c>
      <c r="H48" s="149" t="s">
        <v>260</v>
      </c>
      <c r="I48" s="46">
        <v>3.177</v>
      </c>
      <c r="J48" s="46">
        <v>3.177</v>
      </c>
      <c r="K48" s="189">
        <f>SUM(L48:O48)</f>
        <v>3.177</v>
      </c>
      <c r="L48" s="46">
        <v>0</v>
      </c>
      <c r="M48" s="46">
        <v>0</v>
      </c>
      <c r="N48" s="46">
        <v>3.177</v>
      </c>
      <c r="O48" s="46">
        <v>0</v>
      </c>
      <c r="P48" s="46">
        <f t="shared" ref="P48:P52" si="19">SUM(Q48:T48)</f>
        <v>0</v>
      </c>
      <c r="Q48" s="46">
        <v>0</v>
      </c>
      <c r="R48" s="46">
        <v>0</v>
      </c>
      <c r="S48" s="46">
        <v>0</v>
      </c>
      <c r="T48" s="46">
        <v>0</v>
      </c>
      <c r="U48" s="46">
        <f t="shared" ref="U48:U52" si="20">SUM(V48:Y48)</f>
        <v>0</v>
      </c>
      <c r="V48" s="46">
        <v>0</v>
      </c>
      <c r="W48" s="46">
        <v>0</v>
      </c>
      <c r="X48" s="46">
        <v>0</v>
      </c>
      <c r="Y48" s="46">
        <v>0</v>
      </c>
      <c r="Z48" s="46">
        <f t="shared" ref="Z48:Z52" si="21">SUM(AA48:AD48)</f>
        <v>0</v>
      </c>
      <c r="AA48" s="46">
        <v>0</v>
      </c>
      <c r="AB48" s="46">
        <v>0</v>
      </c>
      <c r="AC48" s="46">
        <v>0</v>
      </c>
      <c r="AD48" s="46">
        <v>0</v>
      </c>
      <c r="AE48" s="46">
        <f t="shared" ref="AE48:AE51" si="22">SUM(AF48:AI48)</f>
        <v>0</v>
      </c>
      <c r="AF48" s="46">
        <v>0</v>
      </c>
      <c r="AG48" s="46">
        <v>0</v>
      </c>
      <c r="AH48" s="46">
        <v>0</v>
      </c>
      <c r="AI48" s="46">
        <v>0</v>
      </c>
      <c r="AJ48" s="55">
        <f t="shared" si="11"/>
        <v>3.177</v>
      </c>
      <c r="AK48" s="55">
        <f t="shared" si="12"/>
        <v>0</v>
      </c>
      <c r="AL48" s="55">
        <f t="shared" si="13"/>
        <v>0</v>
      </c>
      <c r="AM48" s="55">
        <f t="shared" si="14"/>
        <v>3.177</v>
      </c>
      <c r="AN48" s="55">
        <f t="shared" si="15"/>
        <v>0</v>
      </c>
    </row>
    <row r="49" spans="1:40" ht="47.25" x14ac:dyDescent="0.25">
      <c r="A49" s="187" t="s">
        <v>140</v>
      </c>
      <c r="B49" s="53" t="s">
        <v>504</v>
      </c>
      <c r="C49" s="53" t="s">
        <v>407</v>
      </c>
      <c r="D49" s="188">
        <v>2021</v>
      </c>
      <c r="E49" s="188">
        <f t="shared" ref="E49:E52" si="23">D49</f>
        <v>2021</v>
      </c>
      <c r="F49" s="149" t="s">
        <v>260</v>
      </c>
      <c r="G49" s="149" t="s">
        <v>260</v>
      </c>
      <c r="H49" s="149" t="s">
        <v>260</v>
      </c>
      <c r="I49" s="46">
        <v>0.748</v>
      </c>
      <c r="J49" s="46">
        <v>0.748</v>
      </c>
      <c r="K49" s="189">
        <f t="shared" ref="K49:K52" si="24">SUM(L49:O49)</f>
        <v>0.748</v>
      </c>
      <c r="L49" s="46">
        <v>0</v>
      </c>
      <c r="M49" s="46">
        <v>0</v>
      </c>
      <c r="N49" s="46">
        <v>0.748</v>
      </c>
      <c r="O49" s="46">
        <v>0</v>
      </c>
      <c r="P49" s="46">
        <f t="shared" si="19"/>
        <v>0</v>
      </c>
      <c r="Q49" s="46">
        <v>0</v>
      </c>
      <c r="R49" s="46">
        <v>0</v>
      </c>
      <c r="S49" s="46">
        <v>0</v>
      </c>
      <c r="T49" s="46">
        <v>0</v>
      </c>
      <c r="U49" s="46">
        <f t="shared" si="20"/>
        <v>0</v>
      </c>
      <c r="V49" s="46">
        <v>0</v>
      </c>
      <c r="W49" s="46">
        <v>0</v>
      </c>
      <c r="X49" s="46">
        <v>0</v>
      </c>
      <c r="Y49" s="46">
        <v>0</v>
      </c>
      <c r="Z49" s="46">
        <f t="shared" si="21"/>
        <v>0</v>
      </c>
      <c r="AA49" s="46">
        <v>0</v>
      </c>
      <c r="AB49" s="46">
        <v>0</v>
      </c>
      <c r="AC49" s="46">
        <v>0</v>
      </c>
      <c r="AD49" s="46">
        <v>0</v>
      </c>
      <c r="AE49" s="46">
        <f t="shared" si="22"/>
        <v>0</v>
      </c>
      <c r="AF49" s="46">
        <v>0</v>
      </c>
      <c r="AG49" s="46">
        <v>0</v>
      </c>
      <c r="AH49" s="46">
        <v>0</v>
      </c>
      <c r="AI49" s="46">
        <v>0</v>
      </c>
      <c r="AJ49" s="55">
        <f t="shared" si="11"/>
        <v>0.748</v>
      </c>
      <c r="AK49" s="55">
        <f t="shared" si="12"/>
        <v>0</v>
      </c>
      <c r="AL49" s="55">
        <f t="shared" si="13"/>
        <v>0</v>
      </c>
      <c r="AM49" s="55">
        <f t="shared" si="14"/>
        <v>0.748</v>
      </c>
      <c r="AN49" s="55">
        <f t="shared" si="15"/>
        <v>0</v>
      </c>
    </row>
    <row r="50" spans="1:40" ht="194.1" customHeight="1" x14ac:dyDescent="0.25">
      <c r="A50" s="187" t="s">
        <v>140</v>
      </c>
      <c r="B50" s="53" t="s">
        <v>505</v>
      </c>
      <c r="C50" s="53" t="s">
        <v>408</v>
      </c>
      <c r="D50" s="188">
        <v>2022</v>
      </c>
      <c r="E50" s="188">
        <f t="shared" si="23"/>
        <v>2022</v>
      </c>
      <c r="F50" s="149" t="s">
        <v>260</v>
      </c>
      <c r="G50" s="149" t="s">
        <v>260</v>
      </c>
      <c r="H50" s="149" t="s">
        <v>260</v>
      </c>
      <c r="I50" s="46">
        <v>4.0830000000000002</v>
      </c>
      <c r="J50" s="46">
        <v>4.0830000000000002</v>
      </c>
      <c r="K50" s="189">
        <f t="shared" si="24"/>
        <v>0</v>
      </c>
      <c r="L50" s="46">
        <v>0</v>
      </c>
      <c r="M50" s="46">
        <v>0</v>
      </c>
      <c r="N50" s="46">
        <v>0</v>
      </c>
      <c r="O50" s="46">
        <v>0</v>
      </c>
      <c r="P50" s="46">
        <f t="shared" si="19"/>
        <v>4.0830000000000002</v>
      </c>
      <c r="Q50" s="46">
        <v>0</v>
      </c>
      <c r="R50" s="46">
        <v>0</v>
      </c>
      <c r="S50" s="46">
        <v>4.0830000000000002</v>
      </c>
      <c r="T50" s="46">
        <v>0</v>
      </c>
      <c r="U50" s="46">
        <f t="shared" si="20"/>
        <v>0</v>
      </c>
      <c r="V50" s="46">
        <v>0</v>
      </c>
      <c r="W50" s="46">
        <v>0</v>
      </c>
      <c r="X50" s="46">
        <v>0</v>
      </c>
      <c r="Y50" s="46">
        <v>0</v>
      </c>
      <c r="Z50" s="46">
        <f t="shared" si="21"/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f t="shared" si="22"/>
        <v>0</v>
      </c>
      <c r="AF50" s="46">
        <v>0</v>
      </c>
      <c r="AG50" s="46">
        <v>0</v>
      </c>
      <c r="AH50" s="46">
        <v>0</v>
      </c>
      <c r="AI50" s="46">
        <v>0</v>
      </c>
      <c r="AJ50" s="55">
        <f t="shared" si="11"/>
        <v>4.0830000000000002</v>
      </c>
      <c r="AK50" s="55">
        <f t="shared" si="12"/>
        <v>0</v>
      </c>
      <c r="AL50" s="55">
        <f t="shared" si="13"/>
        <v>0</v>
      </c>
      <c r="AM50" s="55">
        <f t="shared" si="14"/>
        <v>4.0830000000000002</v>
      </c>
      <c r="AN50" s="55">
        <f t="shared" si="15"/>
        <v>0</v>
      </c>
    </row>
    <row r="51" spans="1:40" ht="147" customHeight="1" x14ac:dyDescent="0.25">
      <c r="A51" s="187" t="s">
        <v>140</v>
      </c>
      <c r="B51" s="53" t="s">
        <v>493</v>
      </c>
      <c r="C51" s="53" t="s">
        <v>409</v>
      </c>
      <c r="D51" s="188">
        <v>2024</v>
      </c>
      <c r="E51" s="188">
        <f t="shared" si="23"/>
        <v>2024</v>
      </c>
      <c r="F51" s="149" t="s">
        <v>260</v>
      </c>
      <c r="G51" s="149" t="s">
        <v>260</v>
      </c>
      <c r="H51" s="149" t="s">
        <v>260</v>
      </c>
      <c r="I51" s="46">
        <v>4.2770000000000001</v>
      </c>
      <c r="J51" s="46">
        <v>4.2770000000000001</v>
      </c>
      <c r="K51" s="189">
        <f t="shared" si="24"/>
        <v>0</v>
      </c>
      <c r="L51" s="46">
        <v>0</v>
      </c>
      <c r="M51" s="46">
        <v>0</v>
      </c>
      <c r="N51" s="46">
        <v>0</v>
      </c>
      <c r="O51" s="46">
        <v>0</v>
      </c>
      <c r="P51" s="46">
        <f t="shared" si="19"/>
        <v>0</v>
      </c>
      <c r="Q51" s="46">
        <v>0</v>
      </c>
      <c r="R51" s="46">
        <v>0</v>
      </c>
      <c r="S51" s="46">
        <v>0</v>
      </c>
      <c r="T51" s="46">
        <v>0</v>
      </c>
      <c r="U51" s="46">
        <f t="shared" si="20"/>
        <v>0</v>
      </c>
      <c r="V51" s="46">
        <v>0</v>
      </c>
      <c r="W51" s="46">
        <v>0</v>
      </c>
      <c r="X51" s="46">
        <v>0</v>
      </c>
      <c r="Y51" s="46">
        <v>0</v>
      </c>
      <c r="Z51" s="46">
        <f t="shared" si="21"/>
        <v>4.2770000000000001</v>
      </c>
      <c r="AA51" s="46">
        <v>0</v>
      </c>
      <c r="AB51" s="46">
        <v>0</v>
      </c>
      <c r="AC51" s="46">
        <v>4.2770000000000001</v>
      </c>
      <c r="AD51" s="46">
        <v>0</v>
      </c>
      <c r="AE51" s="46">
        <f t="shared" si="22"/>
        <v>0</v>
      </c>
      <c r="AF51" s="46">
        <v>0</v>
      </c>
      <c r="AG51" s="46">
        <v>0</v>
      </c>
      <c r="AH51" s="46">
        <v>0</v>
      </c>
      <c r="AI51" s="46">
        <v>0</v>
      </c>
      <c r="AJ51" s="55">
        <f t="shared" si="11"/>
        <v>4.2770000000000001</v>
      </c>
      <c r="AK51" s="55">
        <f t="shared" si="12"/>
        <v>0</v>
      </c>
      <c r="AL51" s="55">
        <f t="shared" si="13"/>
        <v>0</v>
      </c>
      <c r="AM51" s="55">
        <f>N51+S51+X51+AC51+AH51</f>
        <v>4.2770000000000001</v>
      </c>
      <c r="AN51" s="55">
        <f t="shared" si="15"/>
        <v>0</v>
      </c>
    </row>
    <row r="52" spans="1:40" ht="141.75" x14ac:dyDescent="0.25">
      <c r="A52" s="187" t="s">
        <v>140</v>
      </c>
      <c r="B52" s="53" t="s">
        <v>494</v>
      </c>
      <c r="C52" s="53" t="s">
        <v>410</v>
      </c>
      <c r="D52" s="188">
        <v>2025</v>
      </c>
      <c r="E52" s="188">
        <f t="shared" si="23"/>
        <v>2025</v>
      </c>
      <c r="F52" s="149" t="s">
        <v>260</v>
      </c>
      <c r="G52" s="149" t="s">
        <v>260</v>
      </c>
      <c r="H52" s="149" t="s">
        <v>260</v>
      </c>
      <c r="I52" s="46">
        <v>2.996</v>
      </c>
      <c r="J52" s="46">
        <v>2.996</v>
      </c>
      <c r="K52" s="189">
        <f t="shared" si="24"/>
        <v>0</v>
      </c>
      <c r="L52" s="46">
        <v>0</v>
      </c>
      <c r="M52" s="46">
        <v>0</v>
      </c>
      <c r="N52" s="46">
        <v>0</v>
      </c>
      <c r="O52" s="46">
        <v>0</v>
      </c>
      <c r="P52" s="46">
        <f t="shared" si="19"/>
        <v>0</v>
      </c>
      <c r="Q52" s="46">
        <v>0</v>
      </c>
      <c r="R52" s="46">
        <v>0</v>
      </c>
      <c r="S52" s="46">
        <v>0</v>
      </c>
      <c r="T52" s="46">
        <v>0</v>
      </c>
      <c r="U52" s="46">
        <f t="shared" si="20"/>
        <v>0</v>
      </c>
      <c r="V52" s="46">
        <v>0</v>
      </c>
      <c r="W52" s="46">
        <v>0</v>
      </c>
      <c r="X52" s="46">
        <v>0</v>
      </c>
      <c r="Y52" s="46">
        <v>0</v>
      </c>
      <c r="Z52" s="46">
        <f t="shared" si="21"/>
        <v>0</v>
      </c>
      <c r="AA52" s="46">
        <v>0</v>
      </c>
      <c r="AB52" s="46">
        <v>0</v>
      </c>
      <c r="AC52" s="46">
        <v>0</v>
      </c>
      <c r="AD52" s="46">
        <v>0</v>
      </c>
      <c r="AE52" s="189">
        <f>SUM(AF52:AI52)</f>
        <v>2.996</v>
      </c>
      <c r="AF52" s="46">
        <v>0</v>
      </c>
      <c r="AG52" s="46">
        <v>0</v>
      </c>
      <c r="AH52" s="46">
        <v>2.996</v>
      </c>
      <c r="AI52" s="46">
        <v>0</v>
      </c>
      <c r="AJ52" s="55">
        <f t="shared" ref="AJ52" si="25">K52+P52+U52+Z52+AE52</f>
        <v>2.996</v>
      </c>
      <c r="AK52" s="55">
        <f t="shared" si="12"/>
        <v>0</v>
      </c>
      <c r="AL52" s="55">
        <f t="shared" si="13"/>
        <v>0</v>
      </c>
      <c r="AM52" s="55">
        <f>N52+S52+X52+AC52+AH52</f>
        <v>2.996</v>
      </c>
      <c r="AN52" s="55">
        <f t="shared" si="15"/>
        <v>0</v>
      </c>
    </row>
    <row r="53" spans="1:40" ht="31.5" x14ac:dyDescent="0.25">
      <c r="A53" s="176" t="s">
        <v>141</v>
      </c>
      <c r="B53" s="53" t="s">
        <v>223</v>
      </c>
      <c r="C53" s="185" t="s">
        <v>259</v>
      </c>
      <c r="D53" s="185" t="s">
        <v>260</v>
      </c>
      <c r="E53" s="185" t="s">
        <v>260</v>
      </c>
      <c r="F53" s="149" t="s">
        <v>260</v>
      </c>
      <c r="G53" s="149" t="s">
        <v>260</v>
      </c>
      <c r="H53" s="149" t="s">
        <v>260</v>
      </c>
      <c r="I53" s="46">
        <f t="shared" ref="I53:J53" si="26">SUM(I54,I55)</f>
        <v>10.746000000000002</v>
      </c>
      <c r="J53" s="46">
        <f t="shared" si="26"/>
        <v>10.746000000000002</v>
      </c>
      <c r="K53" s="46">
        <f>SUM(L53:O53)</f>
        <v>1.3740000000000001</v>
      </c>
      <c r="L53" s="46">
        <v>0</v>
      </c>
      <c r="M53" s="46">
        <v>0</v>
      </c>
      <c r="N53" s="46">
        <f>SUM(N54:N55)</f>
        <v>1.3740000000000001</v>
      </c>
      <c r="O53" s="46">
        <f t="shared" ref="O53:AN53" si="27">SUM(O54:O55)</f>
        <v>0</v>
      </c>
      <c r="P53" s="46">
        <f>SUM(P54:P55)</f>
        <v>1.0449999999999999</v>
      </c>
      <c r="Q53" s="46">
        <f t="shared" si="27"/>
        <v>0</v>
      </c>
      <c r="R53" s="46">
        <f t="shared" si="27"/>
        <v>0</v>
      </c>
      <c r="S53" s="46">
        <f t="shared" si="27"/>
        <v>1.0449999999999999</v>
      </c>
      <c r="T53" s="46">
        <f t="shared" si="27"/>
        <v>0</v>
      </c>
      <c r="U53" s="46">
        <f t="shared" si="27"/>
        <v>5.1459999999999999</v>
      </c>
      <c r="V53" s="46">
        <f t="shared" si="27"/>
        <v>0</v>
      </c>
      <c r="W53" s="46">
        <f t="shared" si="27"/>
        <v>0</v>
      </c>
      <c r="X53" s="46">
        <f t="shared" si="27"/>
        <v>5.1459999999999999</v>
      </c>
      <c r="Y53" s="46">
        <f t="shared" si="27"/>
        <v>0</v>
      </c>
      <c r="Z53" s="46">
        <f t="shared" si="27"/>
        <v>0.96099999999999997</v>
      </c>
      <c r="AA53" s="46">
        <f t="shared" si="27"/>
        <v>0</v>
      </c>
      <c r="AB53" s="46">
        <f t="shared" si="27"/>
        <v>0</v>
      </c>
      <c r="AC53" s="46">
        <f t="shared" si="27"/>
        <v>0.96099999999999997</v>
      </c>
      <c r="AD53" s="46">
        <f t="shared" si="27"/>
        <v>0</v>
      </c>
      <c r="AE53" s="46">
        <f t="shared" si="27"/>
        <v>2.2200000000000002</v>
      </c>
      <c r="AF53" s="46">
        <f t="shared" si="27"/>
        <v>0</v>
      </c>
      <c r="AG53" s="46">
        <f t="shared" si="27"/>
        <v>0</v>
      </c>
      <c r="AH53" s="46">
        <f t="shared" si="27"/>
        <v>2.2200000000000002</v>
      </c>
      <c r="AI53" s="46">
        <f t="shared" si="27"/>
        <v>0</v>
      </c>
      <c r="AJ53" s="55">
        <f t="shared" si="27"/>
        <v>10.746000000000002</v>
      </c>
      <c r="AK53" s="55">
        <f t="shared" si="27"/>
        <v>0</v>
      </c>
      <c r="AL53" s="55">
        <f t="shared" si="27"/>
        <v>0</v>
      </c>
      <c r="AM53" s="55">
        <f t="shared" si="27"/>
        <v>10.746000000000002</v>
      </c>
      <c r="AN53" s="55">
        <f t="shared" si="27"/>
        <v>0</v>
      </c>
    </row>
    <row r="54" spans="1:40" x14ac:dyDescent="0.25">
      <c r="A54" s="177" t="s">
        <v>224</v>
      </c>
      <c r="B54" s="53" t="s">
        <v>225</v>
      </c>
      <c r="C54" s="45" t="s">
        <v>259</v>
      </c>
      <c r="D54" s="45" t="s">
        <v>260</v>
      </c>
      <c r="E54" s="45" t="s">
        <v>260</v>
      </c>
      <c r="F54" s="149" t="s">
        <v>260</v>
      </c>
      <c r="G54" s="149" t="s">
        <v>260</v>
      </c>
      <c r="H54" s="149" t="s">
        <v>260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46">
        <v>0</v>
      </c>
      <c r="AD54" s="46">
        <v>0</v>
      </c>
      <c r="AE54" s="46">
        <v>0</v>
      </c>
      <c r="AF54" s="46">
        <v>0</v>
      </c>
      <c r="AG54" s="46">
        <v>0</v>
      </c>
      <c r="AH54" s="46">
        <v>0</v>
      </c>
      <c r="AI54" s="46">
        <v>0</v>
      </c>
      <c r="AJ54" s="55">
        <f t="shared" si="11"/>
        <v>0</v>
      </c>
      <c r="AK54" s="55">
        <f t="shared" si="12"/>
        <v>0</v>
      </c>
      <c r="AL54" s="55">
        <f t="shared" si="13"/>
        <v>0</v>
      </c>
      <c r="AM54" s="55">
        <f t="shared" si="14"/>
        <v>0</v>
      </c>
      <c r="AN54" s="55">
        <f t="shared" si="15"/>
        <v>0</v>
      </c>
    </row>
    <row r="55" spans="1:40" ht="31.5" x14ac:dyDescent="0.25">
      <c r="A55" s="176" t="s">
        <v>226</v>
      </c>
      <c r="B55" s="53" t="s">
        <v>227</v>
      </c>
      <c r="C55" s="185" t="s">
        <v>259</v>
      </c>
      <c r="D55" s="185" t="s">
        <v>260</v>
      </c>
      <c r="E55" s="185" t="s">
        <v>260</v>
      </c>
      <c r="F55" s="149" t="s">
        <v>260</v>
      </c>
      <c r="G55" s="149" t="s">
        <v>260</v>
      </c>
      <c r="H55" s="149" t="s">
        <v>260</v>
      </c>
      <c r="I55" s="46">
        <f>SUM(I56:I64)</f>
        <v>10.746000000000002</v>
      </c>
      <c r="J55" s="46">
        <f>SUM(J56:J64)</f>
        <v>10.746000000000002</v>
      </c>
      <c r="K55" s="46">
        <f>SUM(K56:K64)</f>
        <v>1.3740000000000001</v>
      </c>
      <c r="L55" s="46">
        <v>0</v>
      </c>
      <c r="M55" s="46">
        <v>0</v>
      </c>
      <c r="N55" s="46">
        <f>SUM(N56:N64)</f>
        <v>1.3740000000000001</v>
      </c>
      <c r="O55" s="46">
        <v>0</v>
      </c>
      <c r="P55" s="46">
        <f t="shared" ref="P55:AN55" si="28">SUM(P56:P64)</f>
        <v>1.0449999999999999</v>
      </c>
      <c r="Q55" s="46">
        <f t="shared" si="28"/>
        <v>0</v>
      </c>
      <c r="R55" s="46">
        <f t="shared" si="28"/>
        <v>0</v>
      </c>
      <c r="S55" s="46">
        <f t="shared" si="28"/>
        <v>1.0449999999999999</v>
      </c>
      <c r="T55" s="46">
        <f t="shared" si="28"/>
        <v>0</v>
      </c>
      <c r="U55" s="46">
        <f t="shared" si="28"/>
        <v>5.1459999999999999</v>
      </c>
      <c r="V55" s="46">
        <f t="shared" si="28"/>
        <v>0</v>
      </c>
      <c r="W55" s="46">
        <f t="shared" si="28"/>
        <v>0</v>
      </c>
      <c r="X55" s="46">
        <f t="shared" si="28"/>
        <v>5.1459999999999999</v>
      </c>
      <c r="Y55" s="46">
        <f t="shared" si="28"/>
        <v>0</v>
      </c>
      <c r="Z55" s="46">
        <f t="shared" si="28"/>
        <v>0.96099999999999997</v>
      </c>
      <c r="AA55" s="46">
        <f t="shared" si="28"/>
        <v>0</v>
      </c>
      <c r="AB55" s="46">
        <f t="shared" si="28"/>
        <v>0</v>
      </c>
      <c r="AC55" s="46">
        <f t="shared" si="28"/>
        <v>0.96099999999999997</v>
      </c>
      <c r="AD55" s="46">
        <f t="shared" si="28"/>
        <v>0</v>
      </c>
      <c r="AE55" s="46">
        <f t="shared" si="28"/>
        <v>2.2200000000000002</v>
      </c>
      <c r="AF55" s="46">
        <f t="shared" si="28"/>
        <v>0</v>
      </c>
      <c r="AG55" s="46">
        <f t="shared" si="28"/>
        <v>0</v>
      </c>
      <c r="AH55" s="46">
        <f t="shared" si="28"/>
        <v>2.2200000000000002</v>
      </c>
      <c r="AI55" s="46">
        <f t="shared" si="28"/>
        <v>0</v>
      </c>
      <c r="AJ55" s="55">
        <f t="shared" si="28"/>
        <v>10.746000000000002</v>
      </c>
      <c r="AK55" s="55">
        <f t="shared" si="28"/>
        <v>0</v>
      </c>
      <c r="AL55" s="55">
        <f t="shared" si="28"/>
        <v>0</v>
      </c>
      <c r="AM55" s="55">
        <f t="shared" si="28"/>
        <v>10.746000000000002</v>
      </c>
      <c r="AN55" s="55">
        <f t="shared" si="28"/>
        <v>0</v>
      </c>
    </row>
    <row r="56" spans="1:40" ht="94.5" x14ac:dyDescent="0.25">
      <c r="A56" s="190" t="s">
        <v>226</v>
      </c>
      <c r="B56" s="135" t="s">
        <v>495</v>
      </c>
      <c r="C56" s="135" t="s">
        <v>411</v>
      </c>
      <c r="D56" s="54">
        <v>2021</v>
      </c>
      <c r="E56" s="54">
        <f t="shared" ref="E56:E64" si="29">D56</f>
        <v>2021</v>
      </c>
      <c r="F56" s="149" t="s">
        <v>260</v>
      </c>
      <c r="G56" s="149" t="s">
        <v>260</v>
      </c>
      <c r="H56" s="149" t="s">
        <v>260</v>
      </c>
      <c r="I56" s="46">
        <v>0.57399999999999995</v>
      </c>
      <c r="J56" s="46">
        <v>0.57399999999999995</v>
      </c>
      <c r="K56" s="189">
        <f>SUM(L56:O56)</f>
        <v>0.57399999999999995</v>
      </c>
      <c r="L56" s="46">
        <v>0</v>
      </c>
      <c r="M56" s="46">
        <v>0</v>
      </c>
      <c r="N56" s="46">
        <v>0.57399999999999995</v>
      </c>
      <c r="O56" s="46">
        <v>0</v>
      </c>
      <c r="P56" s="46">
        <f t="shared" ref="P56:P64" si="30">SUM(Q56:T56)</f>
        <v>0</v>
      </c>
      <c r="Q56" s="46">
        <v>0</v>
      </c>
      <c r="R56" s="46">
        <v>0</v>
      </c>
      <c r="S56" s="46">
        <v>0</v>
      </c>
      <c r="T56" s="46">
        <v>0</v>
      </c>
      <c r="U56" s="46">
        <f t="shared" ref="U56:U64" si="31">SUM(V56:Y56)</f>
        <v>0</v>
      </c>
      <c r="V56" s="46">
        <v>0</v>
      </c>
      <c r="W56" s="46">
        <v>0</v>
      </c>
      <c r="X56" s="46">
        <v>0</v>
      </c>
      <c r="Y56" s="46">
        <v>0</v>
      </c>
      <c r="Z56" s="46">
        <f t="shared" ref="Z56:Z64" si="32">SUM(AA56:AD56)</f>
        <v>0</v>
      </c>
      <c r="AA56" s="46">
        <v>0</v>
      </c>
      <c r="AB56" s="46">
        <v>0</v>
      </c>
      <c r="AC56" s="46">
        <v>0</v>
      </c>
      <c r="AD56" s="46">
        <v>0</v>
      </c>
      <c r="AE56" s="46">
        <f t="shared" ref="AE56:AE64" si="33">SUM(AF56:AI56)</f>
        <v>0</v>
      </c>
      <c r="AF56" s="46">
        <v>0</v>
      </c>
      <c r="AG56" s="46">
        <v>0</v>
      </c>
      <c r="AH56" s="46">
        <v>0</v>
      </c>
      <c r="AI56" s="46">
        <v>0</v>
      </c>
      <c r="AJ56" s="55">
        <f t="shared" si="11"/>
        <v>0.57399999999999995</v>
      </c>
      <c r="AK56" s="55">
        <f t="shared" si="12"/>
        <v>0</v>
      </c>
      <c r="AL56" s="55">
        <f t="shared" si="13"/>
        <v>0</v>
      </c>
      <c r="AM56" s="55">
        <f t="shared" si="14"/>
        <v>0.57399999999999995</v>
      </c>
      <c r="AN56" s="55">
        <f t="shared" si="15"/>
        <v>0</v>
      </c>
    </row>
    <row r="57" spans="1:40" ht="47.25" x14ac:dyDescent="0.25">
      <c r="A57" s="190" t="s">
        <v>226</v>
      </c>
      <c r="B57" s="135" t="s">
        <v>496</v>
      </c>
      <c r="C57" s="135" t="s">
        <v>412</v>
      </c>
      <c r="D57" s="54">
        <v>2021</v>
      </c>
      <c r="E57" s="54">
        <f t="shared" si="29"/>
        <v>2021</v>
      </c>
      <c r="F57" s="149" t="s">
        <v>260</v>
      </c>
      <c r="G57" s="149" t="s">
        <v>260</v>
      </c>
      <c r="H57" s="149" t="s">
        <v>260</v>
      </c>
      <c r="I57" s="46">
        <v>0.8</v>
      </c>
      <c r="J57" s="46">
        <v>0.8</v>
      </c>
      <c r="K57" s="189">
        <f t="shared" ref="K57:K60" si="34">SUM(L57:O57)</f>
        <v>0.8</v>
      </c>
      <c r="L57" s="46">
        <v>0</v>
      </c>
      <c r="M57" s="46">
        <v>0</v>
      </c>
      <c r="N57" s="46">
        <v>0.8</v>
      </c>
      <c r="O57" s="46">
        <v>0</v>
      </c>
      <c r="P57" s="46">
        <f t="shared" si="30"/>
        <v>0</v>
      </c>
      <c r="Q57" s="46">
        <v>0</v>
      </c>
      <c r="R57" s="46">
        <v>0</v>
      </c>
      <c r="S57" s="46">
        <v>0</v>
      </c>
      <c r="T57" s="46">
        <v>0</v>
      </c>
      <c r="U57" s="46">
        <f t="shared" si="31"/>
        <v>0</v>
      </c>
      <c r="V57" s="46">
        <v>0</v>
      </c>
      <c r="W57" s="46">
        <v>0</v>
      </c>
      <c r="X57" s="46">
        <v>0</v>
      </c>
      <c r="Y57" s="46">
        <v>0</v>
      </c>
      <c r="Z57" s="46">
        <f t="shared" si="32"/>
        <v>0</v>
      </c>
      <c r="AA57" s="46">
        <v>0</v>
      </c>
      <c r="AB57" s="46">
        <v>0</v>
      </c>
      <c r="AC57" s="46">
        <v>0</v>
      </c>
      <c r="AD57" s="46">
        <v>0</v>
      </c>
      <c r="AE57" s="46">
        <f t="shared" si="33"/>
        <v>0</v>
      </c>
      <c r="AF57" s="46">
        <v>0</v>
      </c>
      <c r="AG57" s="46">
        <v>0</v>
      </c>
      <c r="AH57" s="46">
        <v>0</v>
      </c>
      <c r="AI57" s="46">
        <v>0</v>
      </c>
      <c r="AJ57" s="55">
        <f t="shared" si="11"/>
        <v>0.8</v>
      </c>
      <c r="AK57" s="55">
        <f t="shared" si="12"/>
        <v>0</v>
      </c>
      <c r="AL57" s="55">
        <f t="shared" si="13"/>
        <v>0</v>
      </c>
      <c r="AM57" s="55">
        <f t="shared" si="14"/>
        <v>0.8</v>
      </c>
      <c r="AN57" s="55">
        <f t="shared" si="15"/>
        <v>0</v>
      </c>
    </row>
    <row r="58" spans="1:40" ht="63" x14ac:dyDescent="0.25">
      <c r="A58" s="190" t="s">
        <v>226</v>
      </c>
      <c r="B58" s="135" t="s">
        <v>499</v>
      </c>
      <c r="C58" s="135" t="s">
        <v>413</v>
      </c>
      <c r="D58" s="54" t="s">
        <v>421</v>
      </c>
      <c r="E58" s="54" t="str">
        <f t="shared" si="29"/>
        <v>2022</v>
      </c>
      <c r="F58" s="149" t="s">
        <v>260</v>
      </c>
      <c r="G58" s="149" t="s">
        <v>260</v>
      </c>
      <c r="H58" s="149" t="s">
        <v>260</v>
      </c>
      <c r="I58" s="46">
        <v>0.36599999999999999</v>
      </c>
      <c r="J58" s="46">
        <v>0.36599999999999999</v>
      </c>
      <c r="K58" s="46">
        <f t="shared" si="34"/>
        <v>0</v>
      </c>
      <c r="L58" s="46">
        <v>0</v>
      </c>
      <c r="M58" s="46">
        <v>0</v>
      </c>
      <c r="N58" s="46">
        <v>0</v>
      </c>
      <c r="O58" s="46">
        <v>0</v>
      </c>
      <c r="P58" s="189">
        <f t="shared" si="30"/>
        <v>0.36599999999999999</v>
      </c>
      <c r="Q58" s="46">
        <v>0</v>
      </c>
      <c r="R58" s="46">
        <v>0</v>
      </c>
      <c r="S58" s="46">
        <v>0.36599999999999999</v>
      </c>
      <c r="T58" s="46">
        <v>0</v>
      </c>
      <c r="U58" s="46">
        <f t="shared" si="31"/>
        <v>0</v>
      </c>
      <c r="V58" s="46">
        <v>0</v>
      </c>
      <c r="W58" s="46">
        <v>0</v>
      </c>
      <c r="X58" s="46">
        <v>0</v>
      </c>
      <c r="Y58" s="46">
        <v>0</v>
      </c>
      <c r="Z58" s="46">
        <f t="shared" si="32"/>
        <v>0</v>
      </c>
      <c r="AA58" s="46">
        <v>0</v>
      </c>
      <c r="AB58" s="46">
        <v>0</v>
      </c>
      <c r="AC58" s="46">
        <v>0</v>
      </c>
      <c r="AD58" s="46">
        <v>0</v>
      </c>
      <c r="AE58" s="46">
        <f t="shared" si="33"/>
        <v>0</v>
      </c>
      <c r="AF58" s="46">
        <v>0</v>
      </c>
      <c r="AG58" s="46">
        <v>0</v>
      </c>
      <c r="AH58" s="46">
        <v>0</v>
      </c>
      <c r="AI58" s="46">
        <v>0</v>
      </c>
      <c r="AJ58" s="55">
        <f t="shared" si="11"/>
        <v>0.36599999999999999</v>
      </c>
      <c r="AK58" s="55">
        <f t="shared" si="12"/>
        <v>0</v>
      </c>
      <c r="AL58" s="55">
        <f t="shared" si="13"/>
        <v>0</v>
      </c>
      <c r="AM58" s="55">
        <f t="shared" si="14"/>
        <v>0.36599999999999999</v>
      </c>
      <c r="AN58" s="55">
        <f t="shared" si="15"/>
        <v>0</v>
      </c>
    </row>
    <row r="59" spans="1:40" ht="132.94999999999999" customHeight="1" x14ac:dyDescent="0.25">
      <c r="A59" s="190" t="s">
        <v>226</v>
      </c>
      <c r="B59" s="135" t="s">
        <v>497</v>
      </c>
      <c r="C59" s="135" t="s">
        <v>414</v>
      </c>
      <c r="D59" s="54">
        <v>2022</v>
      </c>
      <c r="E59" s="54">
        <f t="shared" si="29"/>
        <v>2022</v>
      </c>
      <c r="F59" s="149" t="s">
        <v>260</v>
      </c>
      <c r="G59" s="149" t="s">
        <v>260</v>
      </c>
      <c r="H59" s="149" t="s">
        <v>260</v>
      </c>
      <c r="I59" s="46">
        <v>0.67900000000000005</v>
      </c>
      <c r="J59" s="46">
        <v>0.67900000000000005</v>
      </c>
      <c r="K59" s="46">
        <f t="shared" si="34"/>
        <v>0</v>
      </c>
      <c r="L59" s="46">
        <v>0</v>
      </c>
      <c r="M59" s="46">
        <v>0</v>
      </c>
      <c r="N59" s="46">
        <v>0</v>
      </c>
      <c r="O59" s="46">
        <v>0</v>
      </c>
      <c r="P59" s="189">
        <f t="shared" si="30"/>
        <v>0.67900000000000005</v>
      </c>
      <c r="Q59" s="46">
        <v>0</v>
      </c>
      <c r="R59" s="46">
        <v>0</v>
      </c>
      <c r="S59" s="46">
        <v>0.67900000000000005</v>
      </c>
      <c r="T59" s="46">
        <v>0</v>
      </c>
      <c r="U59" s="46">
        <f t="shared" si="31"/>
        <v>0</v>
      </c>
      <c r="V59" s="46">
        <v>0</v>
      </c>
      <c r="W59" s="46">
        <v>0</v>
      </c>
      <c r="X59" s="46">
        <v>0</v>
      </c>
      <c r="Y59" s="46">
        <v>0</v>
      </c>
      <c r="Z59" s="46">
        <f t="shared" si="32"/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f t="shared" si="33"/>
        <v>0</v>
      </c>
      <c r="AF59" s="46">
        <v>0</v>
      </c>
      <c r="AG59" s="46">
        <v>0</v>
      </c>
      <c r="AH59" s="46">
        <v>0</v>
      </c>
      <c r="AI59" s="46">
        <v>0</v>
      </c>
      <c r="AJ59" s="55">
        <f t="shared" si="11"/>
        <v>0.67900000000000005</v>
      </c>
      <c r="AK59" s="55">
        <f t="shared" si="12"/>
        <v>0</v>
      </c>
      <c r="AL59" s="55">
        <f t="shared" si="13"/>
        <v>0</v>
      </c>
      <c r="AM59" s="55">
        <f t="shared" si="14"/>
        <v>0.67900000000000005</v>
      </c>
      <c r="AN59" s="55">
        <f t="shared" si="15"/>
        <v>0</v>
      </c>
    </row>
    <row r="60" spans="1:40" ht="63" x14ac:dyDescent="0.25">
      <c r="A60" s="190" t="s">
        <v>226</v>
      </c>
      <c r="B60" s="135" t="s">
        <v>500</v>
      </c>
      <c r="C60" s="135" t="s">
        <v>415</v>
      </c>
      <c r="D60" s="54" t="s">
        <v>422</v>
      </c>
      <c r="E60" s="54" t="str">
        <f t="shared" si="29"/>
        <v>2023</v>
      </c>
      <c r="F60" s="149" t="s">
        <v>260</v>
      </c>
      <c r="G60" s="149" t="s">
        <v>260</v>
      </c>
      <c r="H60" s="149" t="s">
        <v>260</v>
      </c>
      <c r="I60" s="46">
        <v>1.4079999999999999</v>
      </c>
      <c r="J60" s="46">
        <v>1.4079999999999999</v>
      </c>
      <c r="K60" s="46">
        <f t="shared" si="34"/>
        <v>0</v>
      </c>
      <c r="L60" s="46">
        <v>0</v>
      </c>
      <c r="M60" s="46">
        <v>0</v>
      </c>
      <c r="N60" s="46">
        <v>0</v>
      </c>
      <c r="O60" s="46">
        <v>0</v>
      </c>
      <c r="P60" s="46">
        <f t="shared" si="30"/>
        <v>0</v>
      </c>
      <c r="Q60" s="46">
        <v>0</v>
      </c>
      <c r="R60" s="46">
        <v>0</v>
      </c>
      <c r="S60" s="46">
        <v>0</v>
      </c>
      <c r="T60" s="46">
        <v>0</v>
      </c>
      <c r="U60" s="189">
        <f t="shared" si="31"/>
        <v>1.4079999999999999</v>
      </c>
      <c r="V60" s="46">
        <v>0</v>
      </c>
      <c r="W60" s="46">
        <v>0</v>
      </c>
      <c r="X60" s="46">
        <v>1.4079999999999999</v>
      </c>
      <c r="Y60" s="46">
        <v>0</v>
      </c>
      <c r="Z60" s="46">
        <f t="shared" si="32"/>
        <v>0</v>
      </c>
      <c r="AA60" s="46">
        <v>0</v>
      </c>
      <c r="AB60" s="46">
        <v>0</v>
      </c>
      <c r="AC60" s="46">
        <v>0</v>
      </c>
      <c r="AD60" s="46">
        <v>0</v>
      </c>
      <c r="AE60" s="46">
        <f t="shared" si="33"/>
        <v>0</v>
      </c>
      <c r="AF60" s="46">
        <v>0</v>
      </c>
      <c r="AG60" s="46">
        <v>0</v>
      </c>
      <c r="AH60" s="46">
        <v>0</v>
      </c>
      <c r="AI60" s="46">
        <v>0</v>
      </c>
      <c r="AJ60" s="55">
        <f t="shared" si="11"/>
        <v>1.4079999999999999</v>
      </c>
      <c r="AK60" s="55">
        <f t="shared" si="12"/>
        <v>0</v>
      </c>
      <c r="AL60" s="55">
        <f t="shared" si="13"/>
        <v>0</v>
      </c>
      <c r="AM60" s="55">
        <f t="shared" si="14"/>
        <v>1.4079999999999999</v>
      </c>
      <c r="AN60" s="55">
        <f t="shared" si="15"/>
        <v>0</v>
      </c>
    </row>
    <row r="61" spans="1:40" ht="63" x14ac:dyDescent="0.25">
      <c r="A61" s="190" t="s">
        <v>226</v>
      </c>
      <c r="B61" s="135" t="s">
        <v>507</v>
      </c>
      <c r="C61" s="135" t="s">
        <v>416</v>
      </c>
      <c r="D61" s="54" t="s">
        <v>422</v>
      </c>
      <c r="E61" s="54" t="str">
        <f t="shared" si="29"/>
        <v>2023</v>
      </c>
      <c r="F61" s="149" t="s">
        <v>260</v>
      </c>
      <c r="G61" s="149" t="s">
        <v>260</v>
      </c>
      <c r="H61" s="149" t="s">
        <v>260</v>
      </c>
      <c r="I61" s="46">
        <v>1.0209999999999999</v>
      </c>
      <c r="J61" s="46">
        <v>1.0209999999999999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f t="shared" si="30"/>
        <v>0</v>
      </c>
      <c r="Q61" s="46">
        <v>0</v>
      </c>
      <c r="R61" s="46">
        <v>0</v>
      </c>
      <c r="S61" s="46">
        <v>0</v>
      </c>
      <c r="T61" s="46">
        <v>0</v>
      </c>
      <c r="U61" s="189">
        <f t="shared" si="31"/>
        <v>1.0209999999999999</v>
      </c>
      <c r="V61" s="46">
        <v>0</v>
      </c>
      <c r="W61" s="46">
        <v>0</v>
      </c>
      <c r="X61" s="46">
        <v>1.0209999999999999</v>
      </c>
      <c r="Y61" s="46">
        <v>0</v>
      </c>
      <c r="Z61" s="46">
        <f t="shared" si="32"/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f t="shared" si="33"/>
        <v>0</v>
      </c>
      <c r="AF61" s="46">
        <v>0</v>
      </c>
      <c r="AG61" s="46">
        <v>0</v>
      </c>
      <c r="AH61" s="46">
        <v>0</v>
      </c>
      <c r="AI61" s="46">
        <v>0</v>
      </c>
      <c r="AJ61" s="55">
        <f t="shared" si="11"/>
        <v>1.0209999999999999</v>
      </c>
      <c r="AK61" s="55">
        <f t="shared" si="12"/>
        <v>0</v>
      </c>
      <c r="AL61" s="55">
        <f t="shared" si="13"/>
        <v>0</v>
      </c>
      <c r="AM61" s="55">
        <f t="shared" si="14"/>
        <v>1.0209999999999999</v>
      </c>
      <c r="AN61" s="55">
        <f t="shared" si="15"/>
        <v>0</v>
      </c>
    </row>
    <row r="62" spans="1:40" ht="94.5" x14ac:dyDescent="0.25">
      <c r="A62" s="190" t="s">
        <v>226</v>
      </c>
      <c r="B62" s="135" t="s">
        <v>501</v>
      </c>
      <c r="C62" s="135" t="s">
        <v>417</v>
      </c>
      <c r="D62" s="54" t="s">
        <v>422</v>
      </c>
      <c r="E62" s="54" t="str">
        <f t="shared" si="29"/>
        <v>2023</v>
      </c>
      <c r="F62" s="149" t="s">
        <v>260</v>
      </c>
      <c r="G62" s="149" t="s">
        <v>260</v>
      </c>
      <c r="H62" s="149" t="s">
        <v>260</v>
      </c>
      <c r="I62" s="46">
        <v>2.7170000000000001</v>
      </c>
      <c r="J62" s="46">
        <v>2.7170000000000001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f t="shared" si="30"/>
        <v>0</v>
      </c>
      <c r="Q62" s="46">
        <v>0</v>
      </c>
      <c r="R62" s="46">
        <v>0</v>
      </c>
      <c r="S62" s="46">
        <v>0</v>
      </c>
      <c r="T62" s="46">
        <v>0</v>
      </c>
      <c r="U62" s="189">
        <f t="shared" si="31"/>
        <v>2.7170000000000001</v>
      </c>
      <c r="V62" s="46">
        <v>0</v>
      </c>
      <c r="W62" s="46">
        <v>0</v>
      </c>
      <c r="X62" s="46">
        <v>2.7170000000000001</v>
      </c>
      <c r="Y62" s="46">
        <v>0</v>
      </c>
      <c r="Z62" s="46">
        <f t="shared" si="32"/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f t="shared" si="33"/>
        <v>0</v>
      </c>
      <c r="AF62" s="46">
        <v>0</v>
      </c>
      <c r="AG62" s="46">
        <v>0</v>
      </c>
      <c r="AH62" s="46">
        <v>0</v>
      </c>
      <c r="AI62" s="46">
        <v>0</v>
      </c>
      <c r="AJ62" s="55">
        <f t="shared" si="11"/>
        <v>2.7170000000000001</v>
      </c>
      <c r="AK62" s="55">
        <f t="shared" si="12"/>
        <v>0</v>
      </c>
      <c r="AL62" s="55">
        <f t="shared" si="13"/>
        <v>0</v>
      </c>
      <c r="AM62" s="55">
        <f t="shared" si="14"/>
        <v>2.7170000000000001</v>
      </c>
      <c r="AN62" s="55">
        <f t="shared" si="15"/>
        <v>0</v>
      </c>
    </row>
    <row r="63" spans="1:40" ht="63" x14ac:dyDescent="0.25">
      <c r="A63" s="190" t="s">
        <v>226</v>
      </c>
      <c r="B63" s="135" t="s">
        <v>502</v>
      </c>
      <c r="C63" s="135" t="s">
        <v>418</v>
      </c>
      <c r="D63" s="54" t="s">
        <v>423</v>
      </c>
      <c r="E63" s="54" t="str">
        <f t="shared" si="29"/>
        <v>2024</v>
      </c>
      <c r="F63" s="149" t="s">
        <v>260</v>
      </c>
      <c r="G63" s="149" t="s">
        <v>260</v>
      </c>
      <c r="H63" s="149" t="s">
        <v>260</v>
      </c>
      <c r="I63" s="46">
        <v>0.96099999999999997</v>
      </c>
      <c r="J63" s="46">
        <v>0.96099999999999997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f t="shared" si="30"/>
        <v>0</v>
      </c>
      <c r="Q63" s="46">
        <v>0</v>
      </c>
      <c r="R63" s="46">
        <v>0</v>
      </c>
      <c r="S63" s="46">
        <v>0</v>
      </c>
      <c r="T63" s="46">
        <v>0</v>
      </c>
      <c r="U63" s="46">
        <f t="shared" si="31"/>
        <v>0</v>
      </c>
      <c r="V63" s="46">
        <v>0</v>
      </c>
      <c r="W63" s="46">
        <v>0</v>
      </c>
      <c r="X63" s="46">
        <v>0</v>
      </c>
      <c r="Y63" s="46">
        <v>0</v>
      </c>
      <c r="Z63" s="189">
        <f t="shared" si="32"/>
        <v>0.96099999999999997</v>
      </c>
      <c r="AA63" s="46">
        <v>0</v>
      </c>
      <c r="AB63" s="46">
        <v>0</v>
      </c>
      <c r="AC63" s="46">
        <v>0.96099999999999997</v>
      </c>
      <c r="AD63" s="46">
        <v>0</v>
      </c>
      <c r="AE63" s="46">
        <f t="shared" si="33"/>
        <v>0</v>
      </c>
      <c r="AF63" s="46">
        <v>0</v>
      </c>
      <c r="AG63" s="46">
        <v>0</v>
      </c>
      <c r="AH63" s="46">
        <v>0</v>
      </c>
      <c r="AI63" s="46">
        <v>0</v>
      </c>
      <c r="AJ63" s="55">
        <f t="shared" si="11"/>
        <v>0.96099999999999997</v>
      </c>
      <c r="AK63" s="55">
        <f t="shared" si="12"/>
        <v>0</v>
      </c>
      <c r="AL63" s="55">
        <f t="shared" si="13"/>
        <v>0</v>
      </c>
      <c r="AM63" s="55">
        <f t="shared" si="14"/>
        <v>0.96099999999999997</v>
      </c>
      <c r="AN63" s="55">
        <f t="shared" si="15"/>
        <v>0</v>
      </c>
    </row>
    <row r="64" spans="1:40" ht="152.44999999999999" customHeight="1" x14ac:dyDescent="0.25">
      <c r="A64" s="190" t="s">
        <v>226</v>
      </c>
      <c r="B64" s="135" t="s">
        <v>503</v>
      </c>
      <c r="C64" s="135" t="s">
        <v>419</v>
      </c>
      <c r="D64" s="54" t="s">
        <v>424</v>
      </c>
      <c r="E64" s="54" t="str">
        <f t="shared" si="29"/>
        <v>2025</v>
      </c>
      <c r="F64" s="149" t="s">
        <v>260</v>
      </c>
      <c r="G64" s="149" t="s">
        <v>260</v>
      </c>
      <c r="H64" s="149" t="s">
        <v>260</v>
      </c>
      <c r="I64" s="46">
        <v>2.2200000000000002</v>
      </c>
      <c r="J64" s="46">
        <v>2.2200000000000002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f t="shared" si="30"/>
        <v>0</v>
      </c>
      <c r="Q64" s="46">
        <v>0</v>
      </c>
      <c r="R64" s="46">
        <v>0</v>
      </c>
      <c r="S64" s="46">
        <v>0</v>
      </c>
      <c r="T64" s="46">
        <v>0</v>
      </c>
      <c r="U64" s="46">
        <f t="shared" si="31"/>
        <v>0</v>
      </c>
      <c r="V64" s="46">
        <v>0</v>
      </c>
      <c r="W64" s="46">
        <v>0</v>
      </c>
      <c r="X64" s="46">
        <v>0</v>
      </c>
      <c r="Y64" s="46">
        <v>0</v>
      </c>
      <c r="Z64" s="46">
        <f t="shared" si="32"/>
        <v>0</v>
      </c>
      <c r="AA64" s="46">
        <v>0</v>
      </c>
      <c r="AB64" s="46">
        <v>0</v>
      </c>
      <c r="AC64" s="46">
        <v>0</v>
      </c>
      <c r="AD64" s="46">
        <v>0</v>
      </c>
      <c r="AE64" s="189">
        <f t="shared" si="33"/>
        <v>2.2200000000000002</v>
      </c>
      <c r="AF64" s="46">
        <v>0</v>
      </c>
      <c r="AG64" s="46">
        <v>0</v>
      </c>
      <c r="AH64" s="46">
        <v>2.2200000000000002</v>
      </c>
      <c r="AI64" s="46">
        <v>0</v>
      </c>
      <c r="AJ64" s="55">
        <f t="shared" si="11"/>
        <v>2.2200000000000002</v>
      </c>
      <c r="AK64" s="55">
        <f t="shared" si="12"/>
        <v>0</v>
      </c>
      <c r="AL64" s="55">
        <f t="shared" si="13"/>
        <v>0</v>
      </c>
      <c r="AM64" s="55">
        <f t="shared" si="14"/>
        <v>2.2200000000000002</v>
      </c>
      <c r="AN64" s="55">
        <f t="shared" si="15"/>
        <v>0</v>
      </c>
    </row>
    <row r="65" spans="1:40" ht="31.5" x14ac:dyDescent="0.25">
      <c r="A65" s="177" t="s">
        <v>142</v>
      </c>
      <c r="B65" s="53" t="s">
        <v>228</v>
      </c>
      <c r="C65" s="45" t="s">
        <v>259</v>
      </c>
      <c r="D65" s="45" t="s">
        <v>260</v>
      </c>
      <c r="E65" s="45" t="s">
        <v>260</v>
      </c>
      <c r="F65" s="149" t="s">
        <v>260</v>
      </c>
      <c r="G65" s="149" t="s">
        <v>260</v>
      </c>
      <c r="H65" s="149" t="s">
        <v>260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B65" s="46">
        <v>0</v>
      </c>
      <c r="AC65" s="46">
        <v>0</v>
      </c>
      <c r="AD65" s="46">
        <v>0</v>
      </c>
      <c r="AE65" s="46">
        <v>0</v>
      </c>
      <c r="AF65" s="46">
        <v>0</v>
      </c>
      <c r="AG65" s="46">
        <v>0</v>
      </c>
      <c r="AH65" s="46">
        <v>0</v>
      </c>
      <c r="AI65" s="46">
        <v>0</v>
      </c>
      <c r="AJ65" s="46">
        <f t="shared" si="11"/>
        <v>0</v>
      </c>
      <c r="AK65" s="46">
        <f t="shared" si="12"/>
        <v>0</v>
      </c>
      <c r="AL65" s="46">
        <f t="shared" si="13"/>
        <v>0</v>
      </c>
      <c r="AM65" s="46">
        <f t="shared" si="14"/>
        <v>0</v>
      </c>
      <c r="AN65" s="46">
        <f t="shared" si="15"/>
        <v>0</v>
      </c>
    </row>
    <row r="66" spans="1:40" ht="31.5" x14ac:dyDescent="0.25">
      <c r="A66" s="177" t="s">
        <v>143</v>
      </c>
      <c r="B66" s="53" t="s">
        <v>229</v>
      </c>
      <c r="C66" s="45" t="s">
        <v>259</v>
      </c>
      <c r="D66" s="45" t="s">
        <v>260</v>
      </c>
      <c r="E66" s="45" t="s">
        <v>260</v>
      </c>
      <c r="F66" s="149" t="s">
        <v>260</v>
      </c>
      <c r="G66" s="149" t="s">
        <v>260</v>
      </c>
      <c r="H66" s="149" t="s">
        <v>260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B66" s="46">
        <v>0</v>
      </c>
      <c r="AC66" s="46">
        <v>0</v>
      </c>
      <c r="AD66" s="46">
        <v>0</v>
      </c>
      <c r="AE66" s="46">
        <v>0</v>
      </c>
      <c r="AF66" s="46">
        <v>0</v>
      </c>
      <c r="AG66" s="46">
        <v>0</v>
      </c>
      <c r="AH66" s="46">
        <v>0</v>
      </c>
      <c r="AI66" s="46">
        <v>0</v>
      </c>
      <c r="AJ66" s="46">
        <f t="shared" si="11"/>
        <v>0</v>
      </c>
      <c r="AK66" s="46">
        <f t="shared" si="12"/>
        <v>0</v>
      </c>
      <c r="AL66" s="46">
        <f t="shared" si="13"/>
        <v>0</v>
      </c>
      <c r="AM66" s="46">
        <f t="shared" si="14"/>
        <v>0</v>
      </c>
      <c r="AN66" s="46">
        <f t="shared" si="15"/>
        <v>0</v>
      </c>
    </row>
    <row r="67" spans="1:40" ht="31.5" x14ac:dyDescent="0.25">
      <c r="A67" s="177" t="s">
        <v>144</v>
      </c>
      <c r="B67" s="53" t="s">
        <v>230</v>
      </c>
      <c r="C67" s="45" t="s">
        <v>259</v>
      </c>
      <c r="D67" s="45" t="s">
        <v>260</v>
      </c>
      <c r="E67" s="45" t="s">
        <v>260</v>
      </c>
      <c r="F67" s="149" t="s">
        <v>260</v>
      </c>
      <c r="G67" s="149" t="s">
        <v>260</v>
      </c>
      <c r="H67" s="149" t="s">
        <v>260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B67" s="46">
        <v>0</v>
      </c>
      <c r="AC67" s="46">
        <v>0</v>
      </c>
      <c r="AD67" s="46">
        <v>0</v>
      </c>
      <c r="AE67" s="46">
        <v>0</v>
      </c>
      <c r="AF67" s="46">
        <v>0</v>
      </c>
      <c r="AG67" s="46">
        <v>0</v>
      </c>
      <c r="AH67" s="46">
        <v>0</v>
      </c>
      <c r="AI67" s="46">
        <v>0</v>
      </c>
      <c r="AJ67" s="46">
        <f t="shared" si="11"/>
        <v>0</v>
      </c>
      <c r="AK67" s="46">
        <f t="shared" si="12"/>
        <v>0</v>
      </c>
      <c r="AL67" s="46">
        <f t="shared" si="13"/>
        <v>0</v>
      </c>
      <c r="AM67" s="46">
        <f t="shared" si="14"/>
        <v>0</v>
      </c>
      <c r="AN67" s="46">
        <f t="shared" si="15"/>
        <v>0</v>
      </c>
    </row>
    <row r="68" spans="1:40" ht="31.5" x14ac:dyDescent="0.25">
      <c r="A68" s="177" t="s">
        <v>231</v>
      </c>
      <c r="B68" s="53" t="s">
        <v>232</v>
      </c>
      <c r="C68" s="45" t="s">
        <v>259</v>
      </c>
      <c r="D68" s="45" t="s">
        <v>260</v>
      </c>
      <c r="E68" s="45" t="s">
        <v>260</v>
      </c>
      <c r="F68" s="149" t="s">
        <v>260</v>
      </c>
      <c r="G68" s="149" t="s">
        <v>260</v>
      </c>
      <c r="H68" s="149" t="s">
        <v>260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0</v>
      </c>
      <c r="AA68" s="46">
        <v>0</v>
      </c>
      <c r="AB68" s="46">
        <v>0</v>
      </c>
      <c r="AC68" s="46">
        <v>0</v>
      </c>
      <c r="AD68" s="46">
        <v>0</v>
      </c>
      <c r="AE68" s="46">
        <v>0</v>
      </c>
      <c r="AF68" s="46">
        <v>0</v>
      </c>
      <c r="AG68" s="46">
        <v>0</v>
      </c>
      <c r="AH68" s="46">
        <v>0</v>
      </c>
      <c r="AI68" s="46">
        <v>0</v>
      </c>
      <c r="AJ68" s="46">
        <f t="shared" si="11"/>
        <v>0</v>
      </c>
      <c r="AK68" s="46">
        <f t="shared" si="12"/>
        <v>0</v>
      </c>
      <c r="AL68" s="46">
        <f t="shared" si="13"/>
        <v>0</v>
      </c>
      <c r="AM68" s="46">
        <f t="shared" si="14"/>
        <v>0</v>
      </c>
      <c r="AN68" s="46">
        <f t="shared" si="15"/>
        <v>0</v>
      </c>
    </row>
    <row r="69" spans="1:40" ht="31.5" x14ac:dyDescent="0.25">
      <c r="A69" s="177" t="s">
        <v>233</v>
      </c>
      <c r="B69" s="53" t="s">
        <v>234</v>
      </c>
      <c r="C69" s="45" t="s">
        <v>259</v>
      </c>
      <c r="D69" s="45" t="s">
        <v>260</v>
      </c>
      <c r="E69" s="45" t="s">
        <v>260</v>
      </c>
      <c r="F69" s="149" t="s">
        <v>260</v>
      </c>
      <c r="G69" s="149" t="s">
        <v>260</v>
      </c>
      <c r="H69" s="149" t="s">
        <v>260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A69" s="46">
        <v>0</v>
      </c>
      <c r="AB69" s="46">
        <v>0</v>
      </c>
      <c r="AC69" s="46">
        <v>0</v>
      </c>
      <c r="AD69" s="46">
        <v>0</v>
      </c>
      <c r="AE69" s="46">
        <v>0</v>
      </c>
      <c r="AF69" s="46">
        <v>0</v>
      </c>
      <c r="AG69" s="46">
        <v>0</v>
      </c>
      <c r="AH69" s="46">
        <v>0</v>
      </c>
      <c r="AI69" s="46">
        <v>0</v>
      </c>
      <c r="AJ69" s="46">
        <f t="shared" si="11"/>
        <v>0</v>
      </c>
      <c r="AK69" s="46">
        <f t="shared" si="12"/>
        <v>0</v>
      </c>
      <c r="AL69" s="46">
        <f t="shared" si="13"/>
        <v>0</v>
      </c>
      <c r="AM69" s="46">
        <f t="shared" si="14"/>
        <v>0</v>
      </c>
      <c r="AN69" s="46">
        <f t="shared" si="15"/>
        <v>0</v>
      </c>
    </row>
    <row r="70" spans="1:40" ht="31.5" x14ac:dyDescent="0.25">
      <c r="A70" s="177" t="s">
        <v>235</v>
      </c>
      <c r="B70" s="53" t="s">
        <v>236</v>
      </c>
      <c r="C70" s="45" t="s">
        <v>259</v>
      </c>
      <c r="D70" s="45" t="s">
        <v>260</v>
      </c>
      <c r="E70" s="45" t="s">
        <v>260</v>
      </c>
      <c r="F70" s="149" t="s">
        <v>260</v>
      </c>
      <c r="G70" s="149" t="s">
        <v>260</v>
      </c>
      <c r="H70" s="149" t="s">
        <v>260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0</v>
      </c>
      <c r="AC70" s="46">
        <v>0</v>
      </c>
      <c r="AD70" s="46">
        <v>0</v>
      </c>
      <c r="AE70" s="46">
        <v>0</v>
      </c>
      <c r="AF70" s="46">
        <v>0</v>
      </c>
      <c r="AG70" s="46">
        <v>0</v>
      </c>
      <c r="AH70" s="46">
        <v>0</v>
      </c>
      <c r="AI70" s="46">
        <v>0</v>
      </c>
      <c r="AJ70" s="46">
        <f t="shared" si="11"/>
        <v>0</v>
      </c>
      <c r="AK70" s="46">
        <f t="shared" si="12"/>
        <v>0</v>
      </c>
      <c r="AL70" s="46">
        <f t="shared" si="13"/>
        <v>0</v>
      </c>
      <c r="AM70" s="46">
        <f t="shared" si="14"/>
        <v>0</v>
      </c>
      <c r="AN70" s="46">
        <f t="shared" si="15"/>
        <v>0</v>
      </c>
    </row>
    <row r="71" spans="1:40" ht="31.5" x14ac:dyDescent="0.25">
      <c r="A71" s="177" t="s">
        <v>237</v>
      </c>
      <c r="B71" s="53" t="s">
        <v>238</v>
      </c>
      <c r="C71" s="45" t="s">
        <v>259</v>
      </c>
      <c r="D71" s="45" t="s">
        <v>260</v>
      </c>
      <c r="E71" s="45" t="s">
        <v>260</v>
      </c>
      <c r="F71" s="149" t="s">
        <v>260</v>
      </c>
      <c r="G71" s="149" t="s">
        <v>260</v>
      </c>
      <c r="H71" s="149" t="s">
        <v>260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A71" s="46">
        <v>0</v>
      </c>
      <c r="AB71" s="46">
        <v>0</v>
      </c>
      <c r="AC71" s="46">
        <v>0</v>
      </c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f t="shared" si="11"/>
        <v>0</v>
      </c>
      <c r="AK71" s="46">
        <f t="shared" si="12"/>
        <v>0</v>
      </c>
      <c r="AL71" s="46">
        <f t="shared" si="13"/>
        <v>0</v>
      </c>
      <c r="AM71" s="46">
        <f t="shared" si="14"/>
        <v>0</v>
      </c>
      <c r="AN71" s="46">
        <f t="shared" si="15"/>
        <v>0</v>
      </c>
    </row>
    <row r="72" spans="1:40" ht="31.5" x14ac:dyDescent="0.25">
      <c r="A72" s="177" t="s">
        <v>239</v>
      </c>
      <c r="B72" s="53" t="s">
        <v>240</v>
      </c>
      <c r="C72" s="45" t="s">
        <v>259</v>
      </c>
      <c r="D72" s="45" t="s">
        <v>260</v>
      </c>
      <c r="E72" s="45" t="s">
        <v>260</v>
      </c>
      <c r="F72" s="149" t="s">
        <v>260</v>
      </c>
      <c r="G72" s="149" t="s">
        <v>260</v>
      </c>
      <c r="H72" s="149" t="s">
        <v>260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0</v>
      </c>
      <c r="AA72" s="46">
        <v>0</v>
      </c>
      <c r="AB72" s="46">
        <v>0</v>
      </c>
      <c r="AC72" s="46">
        <v>0</v>
      </c>
      <c r="AD72" s="46">
        <v>0</v>
      </c>
      <c r="AE72" s="46">
        <v>0</v>
      </c>
      <c r="AF72" s="46">
        <v>0</v>
      </c>
      <c r="AG72" s="46">
        <v>0</v>
      </c>
      <c r="AH72" s="46">
        <v>0</v>
      </c>
      <c r="AI72" s="46">
        <v>0</v>
      </c>
      <c r="AJ72" s="46">
        <f t="shared" si="11"/>
        <v>0</v>
      </c>
      <c r="AK72" s="46">
        <f t="shared" si="12"/>
        <v>0</v>
      </c>
      <c r="AL72" s="46">
        <f t="shared" si="13"/>
        <v>0</v>
      </c>
      <c r="AM72" s="46">
        <f t="shared" si="14"/>
        <v>0</v>
      </c>
      <c r="AN72" s="46">
        <f t="shared" si="15"/>
        <v>0</v>
      </c>
    </row>
    <row r="73" spans="1:40" ht="31.5" x14ac:dyDescent="0.25">
      <c r="A73" s="177" t="s">
        <v>241</v>
      </c>
      <c r="B73" s="53" t="s">
        <v>242</v>
      </c>
      <c r="C73" s="45" t="s">
        <v>259</v>
      </c>
      <c r="D73" s="45" t="s">
        <v>260</v>
      </c>
      <c r="E73" s="45" t="s">
        <v>260</v>
      </c>
      <c r="F73" s="149" t="s">
        <v>260</v>
      </c>
      <c r="G73" s="149" t="s">
        <v>260</v>
      </c>
      <c r="H73" s="149" t="s">
        <v>260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>
        <v>0</v>
      </c>
      <c r="AB73" s="46">
        <v>0</v>
      </c>
      <c r="AC73" s="46">
        <v>0</v>
      </c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f t="shared" si="11"/>
        <v>0</v>
      </c>
      <c r="AK73" s="46">
        <f t="shared" si="12"/>
        <v>0</v>
      </c>
      <c r="AL73" s="46">
        <f t="shared" si="13"/>
        <v>0</v>
      </c>
      <c r="AM73" s="46">
        <f t="shared" si="14"/>
        <v>0</v>
      </c>
      <c r="AN73" s="46">
        <f t="shared" si="15"/>
        <v>0</v>
      </c>
    </row>
    <row r="74" spans="1:40" ht="31.5" x14ac:dyDescent="0.25">
      <c r="A74" s="177" t="s">
        <v>243</v>
      </c>
      <c r="B74" s="53" t="s">
        <v>244</v>
      </c>
      <c r="C74" s="45" t="s">
        <v>259</v>
      </c>
      <c r="D74" s="45" t="s">
        <v>260</v>
      </c>
      <c r="E74" s="45" t="s">
        <v>260</v>
      </c>
      <c r="F74" s="149" t="s">
        <v>260</v>
      </c>
      <c r="G74" s="149" t="s">
        <v>260</v>
      </c>
      <c r="H74" s="149" t="s">
        <v>260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6">
        <v>0</v>
      </c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f t="shared" si="11"/>
        <v>0</v>
      </c>
      <c r="AK74" s="46">
        <f t="shared" si="12"/>
        <v>0</v>
      </c>
      <c r="AL74" s="46">
        <f t="shared" si="13"/>
        <v>0</v>
      </c>
      <c r="AM74" s="46">
        <f t="shared" si="14"/>
        <v>0</v>
      </c>
      <c r="AN74" s="46">
        <f t="shared" si="15"/>
        <v>0</v>
      </c>
    </row>
    <row r="75" spans="1:40" ht="31.5" x14ac:dyDescent="0.25">
      <c r="A75" s="177" t="s">
        <v>245</v>
      </c>
      <c r="B75" s="53" t="s">
        <v>246</v>
      </c>
      <c r="C75" s="45" t="s">
        <v>259</v>
      </c>
      <c r="D75" s="45" t="s">
        <v>260</v>
      </c>
      <c r="E75" s="45" t="s">
        <v>260</v>
      </c>
      <c r="F75" s="149" t="s">
        <v>260</v>
      </c>
      <c r="G75" s="149" t="s">
        <v>260</v>
      </c>
      <c r="H75" s="149" t="s">
        <v>260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46">
        <v>0</v>
      </c>
      <c r="AD75" s="46">
        <v>0</v>
      </c>
      <c r="AE75" s="46">
        <v>0</v>
      </c>
      <c r="AF75" s="46">
        <v>0</v>
      </c>
      <c r="AG75" s="46">
        <v>0</v>
      </c>
      <c r="AH75" s="46">
        <v>0</v>
      </c>
      <c r="AI75" s="46">
        <v>0</v>
      </c>
      <c r="AJ75" s="46">
        <f t="shared" si="11"/>
        <v>0</v>
      </c>
      <c r="AK75" s="46">
        <f t="shared" si="12"/>
        <v>0</v>
      </c>
      <c r="AL75" s="46">
        <f t="shared" si="13"/>
        <v>0</v>
      </c>
      <c r="AM75" s="46">
        <f t="shared" si="14"/>
        <v>0</v>
      </c>
      <c r="AN75" s="46">
        <f t="shared" si="15"/>
        <v>0</v>
      </c>
    </row>
    <row r="76" spans="1:40" ht="31.5" x14ac:dyDescent="0.25">
      <c r="A76" s="177" t="s">
        <v>247</v>
      </c>
      <c r="B76" s="53" t="s">
        <v>248</v>
      </c>
      <c r="C76" s="45" t="s">
        <v>259</v>
      </c>
      <c r="D76" s="45" t="s">
        <v>260</v>
      </c>
      <c r="E76" s="45" t="s">
        <v>260</v>
      </c>
      <c r="F76" s="149" t="s">
        <v>260</v>
      </c>
      <c r="G76" s="149" t="s">
        <v>260</v>
      </c>
      <c r="H76" s="149" t="s">
        <v>260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A76" s="46">
        <v>0</v>
      </c>
      <c r="AB76" s="46">
        <v>0</v>
      </c>
      <c r="AC76" s="46">
        <v>0</v>
      </c>
      <c r="AD76" s="46">
        <v>0</v>
      </c>
      <c r="AE76" s="46">
        <v>0</v>
      </c>
      <c r="AF76" s="46">
        <v>0</v>
      </c>
      <c r="AG76" s="46">
        <v>0</v>
      </c>
      <c r="AH76" s="46">
        <v>0</v>
      </c>
      <c r="AI76" s="46">
        <v>0</v>
      </c>
      <c r="AJ76" s="46">
        <f t="shared" si="11"/>
        <v>0</v>
      </c>
      <c r="AK76" s="46">
        <f t="shared" si="12"/>
        <v>0</v>
      </c>
      <c r="AL76" s="46">
        <f t="shared" si="13"/>
        <v>0</v>
      </c>
      <c r="AM76" s="46">
        <f t="shared" si="14"/>
        <v>0</v>
      </c>
      <c r="AN76" s="46">
        <f t="shared" si="15"/>
        <v>0</v>
      </c>
    </row>
    <row r="77" spans="1:40" ht="47.25" x14ac:dyDescent="0.25">
      <c r="A77" s="177" t="s">
        <v>145</v>
      </c>
      <c r="B77" s="53" t="s">
        <v>249</v>
      </c>
      <c r="C77" s="45" t="s">
        <v>259</v>
      </c>
      <c r="D77" s="45" t="s">
        <v>260</v>
      </c>
      <c r="E77" s="45" t="s">
        <v>260</v>
      </c>
      <c r="F77" s="149" t="s">
        <v>260</v>
      </c>
      <c r="G77" s="149" t="s">
        <v>260</v>
      </c>
      <c r="H77" s="149" t="s">
        <v>260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A77" s="46">
        <v>0</v>
      </c>
      <c r="AB77" s="46">
        <v>0</v>
      </c>
      <c r="AC77" s="46">
        <v>0</v>
      </c>
      <c r="AD77" s="46">
        <v>0</v>
      </c>
      <c r="AE77" s="46">
        <v>0</v>
      </c>
      <c r="AF77" s="46">
        <v>0</v>
      </c>
      <c r="AG77" s="46">
        <v>0</v>
      </c>
      <c r="AH77" s="46">
        <v>0</v>
      </c>
      <c r="AI77" s="46">
        <v>0</v>
      </c>
      <c r="AJ77" s="46">
        <f t="shared" si="11"/>
        <v>0</v>
      </c>
      <c r="AK77" s="46">
        <f t="shared" si="12"/>
        <v>0</v>
      </c>
      <c r="AL77" s="46">
        <f t="shared" si="13"/>
        <v>0</v>
      </c>
      <c r="AM77" s="46">
        <f t="shared" si="14"/>
        <v>0</v>
      </c>
      <c r="AN77" s="46">
        <f t="shared" si="15"/>
        <v>0</v>
      </c>
    </row>
    <row r="78" spans="1:40" ht="31.5" x14ac:dyDescent="0.25">
      <c r="A78" s="177" t="s">
        <v>250</v>
      </c>
      <c r="B78" s="53" t="s">
        <v>251</v>
      </c>
      <c r="C78" s="45" t="s">
        <v>259</v>
      </c>
      <c r="D78" s="45" t="s">
        <v>260</v>
      </c>
      <c r="E78" s="45" t="s">
        <v>260</v>
      </c>
      <c r="F78" s="149" t="s">
        <v>260</v>
      </c>
      <c r="G78" s="149" t="s">
        <v>260</v>
      </c>
      <c r="H78" s="149" t="s">
        <v>260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B78" s="46">
        <v>0</v>
      </c>
      <c r="AC78" s="46">
        <v>0</v>
      </c>
      <c r="AD78" s="46">
        <v>0</v>
      </c>
      <c r="AE78" s="46">
        <v>0</v>
      </c>
      <c r="AF78" s="46">
        <v>0</v>
      </c>
      <c r="AG78" s="46">
        <v>0</v>
      </c>
      <c r="AH78" s="46">
        <v>0</v>
      </c>
      <c r="AI78" s="46">
        <v>0</v>
      </c>
      <c r="AJ78" s="46">
        <f t="shared" si="11"/>
        <v>0</v>
      </c>
      <c r="AK78" s="46">
        <f t="shared" si="12"/>
        <v>0</v>
      </c>
      <c r="AL78" s="46">
        <f t="shared" si="13"/>
        <v>0</v>
      </c>
      <c r="AM78" s="46">
        <f t="shared" si="14"/>
        <v>0</v>
      </c>
      <c r="AN78" s="46">
        <f t="shared" si="15"/>
        <v>0</v>
      </c>
    </row>
    <row r="79" spans="1:40" ht="31.5" x14ac:dyDescent="0.25">
      <c r="A79" s="177" t="s">
        <v>252</v>
      </c>
      <c r="B79" s="53" t="s">
        <v>253</v>
      </c>
      <c r="C79" s="45" t="s">
        <v>259</v>
      </c>
      <c r="D79" s="45" t="s">
        <v>260</v>
      </c>
      <c r="E79" s="45" t="s">
        <v>260</v>
      </c>
      <c r="F79" s="149" t="s">
        <v>260</v>
      </c>
      <c r="G79" s="149" t="s">
        <v>260</v>
      </c>
      <c r="H79" s="149" t="s">
        <v>260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A79" s="46">
        <v>0</v>
      </c>
      <c r="AB79" s="46">
        <v>0</v>
      </c>
      <c r="AC79" s="46">
        <v>0</v>
      </c>
      <c r="AD79" s="46">
        <v>0</v>
      </c>
      <c r="AE79" s="46">
        <v>0</v>
      </c>
      <c r="AF79" s="46">
        <v>0</v>
      </c>
      <c r="AG79" s="46">
        <v>0</v>
      </c>
      <c r="AH79" s="46">
        <v>0</v>
      </c>
      <c r="AI79" s="46">
        <v>0</v>
      </c>
      <c r="AJ79" s="46">
        <f t="shared" si="11"/>
        <v>0</v>
      </c>
      <c r="AK79" s="46">
        <f t="shared" si="12"/>
        <v>0</v>
      </c>
      <c r="AL79" s="46">
        <f t="shared" si="13"/>
        <v>0</v>
      </c>
      <c r="AM79" s="46">
        <f t="shared" si="14"/>
        <v>0</v>
      </c>
      <c r="AN79" s="46">
        <f t="shared" si="15"/>
        <v>0</v>
      </c>
    </row>
    <row r="80" spans="1:40" ht="31.5" x14ac:dyDescent="0.25">
      <c r="A80" s="177" t="s">
        <v>146</v>
      </c>
      <c r="B80" s="53" t="s">
        <v>254</v>
      </c>
      <c r="C80" s="45" t="s">
        <v>259</v>
      </c>
      <c r="D80" s="45" t="s">
        <v>260</v>
      </c>
      <c r="E80" s="45" t="s">
        <v>260</v>
      </c>
      <c r="F80" s="230" t="s">
        <v>260</v>
      </c>
      <c r="G80" s="230" t="s">
        <v>260</v>
      </c>
      <c r="H80" s="230" t="s">
        <v>260</v>
      </c>
      <c r="I80" s="46">
        <f>SUM(I81)</f>
        <v>23.038</v>
      </c>
      <c r="J80" s="46">
        <f t="shared" ref="J80:AN80" si="35">SUM(J81)</f>
        <v>23.038</v>
      </c>
      <c r="K80" s="46">
        <f t="shared" si="35"/>
        <v>0.92500000000000004</v>
      </c>
      <c r="L80" s="46">
        <f t="shared" si="35"/>
        <v>0</v>
      </c>
      <c r="M80" s="46">
        <f t="shared" si="35"/>
        <v>0</v>
      </c>
      <c r="N80" s="46">
        <f t="shared" si="35"/>
        <v>0.92500000000000004</v>
      </c>
      <c r="O80" s="46">
        <f t="shared" si="35"/>
        <v>0</v>
      </c>
      <c r="P80" s="46">
        <f t="shared" si="35"/>
        <v>22.113</v>
      </c>
      <c r="Q80" s="46">
        <f t="shared" si="35"/>
        <v>0</v>
      </c>
      <c r="R80" s="46">
        <f t="shared" si="35"/>
        <v>0</v>
      </c>
      <c r="S80" s="46">
        <f t="shared" si="35"/>
        <v>22.113</v>
      </c>
      <c r="T80" s="46">
        <f t="shared" si="35"/>
        <v>0</v>
      </c>
      <c r="U80" s="46">
        <f t="shared" si="35"/>
        <v>0</v>
      </c>
      <c r="V80" s="46">
        <f t="shared" si="35"/>
        <v>0</v>
      </c>
      <c r="W80" s="46">
        <f t="shared" si="35"/>
        <v>0</v>
      </c>
      <c r="X80" s="46">
        <f t="shared" si="35"/>
        <v>0</v>
      </c>
      <c r="Y80" s="46">
        <f t="shared" si="35"/>
        <v>0</v>
      </c>
      <c r="Z80" s="46">
        <f t="shared" si="35"/>
        <v>0</v>
      </c>
      <c r="AA80" s="46">
        <f t="shared" si="35"/>
        <v>0</v>
      </c>
      <c r="AB80" s="46">
        <f t="shared" si="35"/>
        <v>0</v>
      </c>
      <c r="AC80" s="46">
        <f t="shared" si="35"/>
        <v>0</v>
      </c>
      <c r="AD80" s="46">
        <f t="shared" si="35"/>
        <v>0</v>
      </c>
      <c r="AE80" s="46">
        <f t="shared" si="35"/>
        <v>0</v>
      </c>
      <c r="AF80" s="46">
        <f t="shared" si="35"/>
        <v>0</v>
      </c>
      <c r="AG80" s="46">
        <f t="shared" si="35"/>
        <v>0</v>
      </c>
      <c r="AH80" s="46">
        <f t="shared" si="35"/>
        <v>0</v>
      </c>
      <c r="AI80" s="46">
        <f t="shared" si="35"/>
        <v>0</v>
      </c>
      <c r="AJ80" s="46">
        <f t="shared" si="35"/>
        <v>23.038</v>
      </c>
      <c r="AK80" s="46">
        <f t="shared" si="35"/>
        <v>0</v>
      </c>
      <c r="AL80" s="46">
        <f t="shared" si="35"/>
        <v>0</v>
      </c>
      <c r="AM80" s="46">
        <f t="shared" si="35"/>
        <v>23.038</v>
      </c>
      <c r="AN80" s="46">
        <f t="shared" si="35"/>
        <v>0</v>
      </c>
    </row>
    <row r="81" spans="1:40" s="228" customFormat="1" ht="63" x14ac:dyDescent="0.25">
      <c r="A81" s="177" t="s">
        <v>146</v>
      </c>
      <c r="B81" s="53" t="s">
        <v>509</v>
      </c>
      <c r="C81" s="53" t="s">
        <v>510</v>
      </c>
      <c r="D81" s="188">
        <v>2021</v>
      </c>
      <c r="E81" s="188">
        <v>2022</v>
      </c>
      <c r="F81" s="230" t="s">
        <v>260</v>
      </c>
      <c r="G81" s="230" t="s">
        <v>260</v>
      </c>
      <c r="H81" s="230" t="s">
        <v>260</v>
      </c>
      <c r="I81" s="46">
        <f>SUM(I82:I83)</f>
        <v>23.038</v>
      </c>
      <c r="J81" s="46">
        <f t="shared" ref="J81:AN81" si="36">SUM(J82:J83)</f>
        <v>23.038</v>
      </c>
      <c r="K81" s="46">
        <f t="shared" si="36"/>
        <v>0.92500000000000004</v>
      </c>
      <c r="L81" s="46">
        <f t="shared" si="36"/>
        <v>0</v>
      </c>
      <c r="M81" s="46">
        <f t="shared" si="36"/>
        <v>0</v>
      </c>
      <c r="N81" s="46">
        <f t="shared" si="36"/>
        <v>0.92500000000000004</v>
      </c>
      <c r="O81" s="46">
        <f t="shared" si="36"/>
        <v>0</v>
      </c>
      <c r="P81" s="46">
        <f t="shared" si="36"/>
        <v>22.113</v>
      </c>
      <c r="Q81" s="46">
        <f t="shared" si="36"/>
        <v>0</v>
      </c>
      <c r="R81" s="46">
        <f t="shared" si="36"/>
        <v>0</v>
      </c>
      <c r="S81" s="46">
        <f t="shared" si="36"/>
        <v>22.113</v>
      </c>
      <c r="T81" s="46">
        <f t="shared" si="36"/>
        <v>0</v>
      </c>
      <c r="U81" s="46">
        <f t="shared" si="36"/>
        <v>0</v>
      </c>
      <c r="V81" s="46">
        <f t="shared" si="36"/>
        <v>0</v>
      </c>
      <c r="W81" s="46">
        <f t="shared" si="36"/>
        <v>0</v>
      </c>
      <c r="X81" s="46">
        <f t="shared" si="36"/>
        <v>0</v>
      </c>
      <c r="Y81" s="46">
        <f t="shared" si="36"/>
        <v>0</v>
      </c>
      <c r="Z81" s="46">
        <f t="shared" si="36"/>
        <v>0</v>
      </c>
      <c r="AA81" s="46">
        <f t="shared" si="36"/>
        <v>0</v>
      </c>
      <c r="AB81" s="46">
        <f t="shared" si="36"/>
        <v>0</v>
      </c>
      <c r="AC81" s="46">
        <f t="shared" si="36"/>
        <v>0</v>
      </c>
      <c r="AD81" s="46">
        <f t="shared" si="36"/>
        <v>0</v>
      </c>
      <c r="AE81" s="46">
        <f t="shared" si="36"/>
        <v>0</v>
      </c>
      <c r="AF81" s="46">
        <f t="shared" si="36"/>
        <v>0</v>
      </c>
      <c r="AG81" s="46">
        <f t="shared" si="36"/>
        <v>0</v>
      </c>
      <c r="AH81" s="46">
        <f t="shared" si="36"/>
        <v>0</v>
      </c>
      <c r="AI81" s="46">
        <f t="shared" si="36"/>
        <v>0</v>
      </c>
      <c r="AJ81" s="46">
        <f t="shared" si="36"/>
        <v>23.038</v>
      </c>
      <c r="AK81" s="46">
        <f t="shared" si="36"/>
        <v>0</v>
      </c>
      <c r="AL81" s="46">
        <f t="shared" si="36"/>
        <v>0</v>
      </c>
      <c r="AM81" s="46">
        <f t="shared" si="36"/>
        <v>23.038</v>
      </c>
      <c r="AN81" s="46">
        <f t="shared" si="36"/>
        <v>0</v>
      </c>
    </row>
    <row r="82" spans="1:40" s="228" customFormat="1" ht="78.75" x14ac:dyDescent="0.25">
      <c r="A82" s="231" t="s">
        <v>146</v>
      </c>
      <c r="B82" s="232" t="s">
        <v>511</v>
      </c>
      <c r="C82" s="232" t="s">
        <v>512</v>
      </c>
      <c r="D82" s="188">
        <v>2021</v>
      </c>
      <c r="E82" s="188">
        <v>2021</v>
      </c>
      <c r="F82" s="230" t="s">
        <v>260</v>
      </c>
      <c r="G82" s="230" t="s">
        <v>260</v>
      </c>
      <c r="H82" s="230" t="s">
        <v>260</v>
      </c>
      <c r="I82" s="46">
        <v>0.92500000000000004</v>
      </c>
      <c r="J82" s="46">
        <v>0.92500000000000004</v>
      </c>
      <c r="K82" s="189">
        <f t="shared" ref="K82:K83" si="37">SUM(L82:O82)</f>
        <v>0.92500000000000004</v>
      </c>
      <c r="L82" s="46">
        <v>0</v>
      </c>
      <c r="M82" s="46">
        <v>0</v>
      </c>
      <c r="N82" s="46">
        <v>0.92500000000000004</v>
      </c>
      <c r="O82" s="46">
        <v>0</v>
      </c>
      <c r="P82" s="46">
        <f t="shared" ref="P82:P83" si="38">SUM(Q82:T82)</f>
        <v>0</v>
      </c>
      <c r="Q82" s="46">
        <v>0</v>
      </c>
      <c r="R82" s="46">
        <v>0</v>
      </c>
      <c r="S82" s="46">
        <v>0</v>
      </c>
      <c r="T82" s="46">
        <v>0</v>
      </c>
      <c r="U82" s="46">
        <f t="shared" ref="U82:U83" si="39">SUM(V82:Y82)</f>
        <v>0</v>
      </c>
      <c r="V82" s="46">
        <v>0</v>
      </c>
      <c r="W82" s="46">
        <v>0</v>
      </c>
      <c r="X82" s="46">
        <v>0</v>
      </c>
      <c r="Y82" s="46">
        <v>0</v>
      </c>
      <c r="Z82" s="46">
        <f t="shared" ref="Z82:Z83" si="40">SUM(AA82:AD82)</f>
        <v>0</v>
      </c>
      <c r="AA82" s="46">
        <v>0</v>
      </c>
      <c r="AB82" s="46">
        <v>0</v>
      </c>
      <c r="AC82" s="46">
        <v>0</v>
      </c>
      <c r="AD82" s="46">
        <v>0</v>
      </c>
      <c r="AE82" s="46">
        <f t="shared" ref="AE82:AE83" si="41">SUM(AF82:AI82)</f>
        <v>0</v>
      </c>
      <c r="AF82" s="46">
        <v>0</v>
      </c>
      <c r="AG82" s="46">
        <v>0</v>
      </c>
      <c r="AH82" s="46">
        <v>0</v>
      </c>
      <c r="AI82" s="46">
        <v>0</v>
      </c>
      <c r="AJ82" s="55">
        <f t="shared" ref="AJ82:AJ83" si="42">AK82+AL82+AM82+AN82</f>
        <v>0.92500000000000004</v>
      </c>
      <c r="AK82" s="55">
        <f t="shared" ref="AK82:AK83" si="43">L82+Q82+V82+AA82+AF82</f>
        <v>0</v>
      </c>
      <c r="AL82" s="55">
        <f t="shared" ref="AL82:AL83" si="44">M82+R82+W82+AB82+AG82</f>
        <v>0</v>
      </c>
      <c r="AM82" s="55">
        <f t="shared" ref="AM82:AM83" si="45">N82+S82+X82+AC82+AH82</f>
        <v>0.92500000000000004</v>
      </c>
      <c r="AN82" s="55">
        <f t="shared" ref="AN82:AN83" si="46">O82+T82+Y82+AD82+AI82</f>
        <v>0</v>
      </c>
    </row>
    <row r="83" spans="1:40" s="228" customFormat="1" ht="84" customHeight="1" x14ac:dyDescent="0.25">
      <c r="A83" s="231" t="s">
        <v>146</v>
      </c>
      <c r="B83" s="232" t="s">
        <v>513</v>
      </c>
      <c r="C83" s="232" t="s">
        <v>512</v>
      </c>
      <c r="D83" s="188">
        <v>2022</v>
      </c>
      <c r="E83" s="188">
        <v>2022</v>
      </c>
      <c r="F83" s="230" t="s">
        <v>260</v>
      </c>
      <c r="G83" s="230" t="s">
        <v>260</v>
      </c>
      <c r="H83" s="230" t="s">
        <v>260</v>
      </c>
      <c r="I83" s="46">
        <v>22.113</v>
      </c>
      <c r="J83" s="46">
        <v>22.113</v>
      </c>
      <c r="K83" s="189">
        <f t="shared" si="37"/>
        <v>0</v>
      </c>
      <c r="L83" s="46">
        <v>0</v>
      </c>
      <c r="M83" s="46">
        <v>0</v>
      </c>
      <c r="N83" s="46">
        <v>0</v>
      </c>
      <c r="O83" s="46">
        <v>0</v>
      </c>
      <c r="P83" s="46">
        <f t="shared" si="38"/>
        <v>22.113</v>
      </c>
      <c r="Q83" s="46">
        <v>0</v>
      </c>
      <c r="R83" s="46">
        <v>0</v>
      </c>
      <c r="S83" s="46">
        <f>J83</f>
        <v>22.113</v>
      </c>
      <c r="T83" s="46">
        <v>0</v>
      </c>
      <c r="U83" s="46">
        <f t="shared" si="39"/>
        <v>0</v>
      </c>
      <c r="V83" s="46">
        <v>0</v>
      </c>
      <c r="W83" s="46">
        <v>0</v>
      </c>
      <c r="X83" s="46">
        <v>0</v>
      </c>
      <c r="Y83" s="46">
        <v>0</v>
      </c>
      <c r="Z83" s="46">
        <f t="shared" si="40"/>
        <v>0</v>
      </c>
      <c r="AA83" s="46">
        <v>0</v>
      </c>
      <c r="AB83" s="46">
        <v>0</v>
      </c>
      <c r="AC83" s="46">
        <v>0</v>
      </c>
      <c r="AD83" s="46">
        <v>0</v>
      </c>
      <c r="AE83" s="46">
        <f t="shared" si="41"/>
        <v>0</v>
      </c>
      <c r="AF83" s="46">
        <v>0</v>
      </c>
      <c r="AG83" s="46">
        <v>0</v>
      </c>
      <c r="AH83" s="46">
        <v>0</v>
      </c>
      <c r="AI83" s="46">
        <v>0</v>
      </c>
      <c r="AJ83" s="55">
        <f t="shared" si="42"/>
        <v>22.113</v>
      </c>
      <c r="AK83" s="55">
        <f t="shared" si="43"/>
        <v>0</v>
      </c>
      <c r="AL83" s="55">
        <f t="shared" si="44"/>
        <v>0</v>
      </c>
      <c r="AM83" s="55">
        <f t="shared" si="45"/>
        <v>22.113</v>
      </c>
      <c r="AN83" s="55">
        <f t="shared" si="46"/>
        <v>0</v>
      </c>
    </row>
    <row r="84" spans="1:40" ht="31.5" x14ac:dyDescent="0.25">
      <c r="A84" s="177" t="s">
        <v>255</v>
      </c>
      <c r="B84" s="53" t="s">
        <v>256</v>
      </c>
      <c r="C84" s="45" t="s">
        <v>259</v>
      </c>
      <c r="D84" s="45" t="s">
        <v>260</v>
      </c>
      <c r="E84" s="45" t="s">
        <v>260</v>
      </c>
      <c r="F84" s="149" t="s">
        <v>260</v>
      </c>
      <c r="G84" s="149" t="s">
        <v>260</v>
      </c>
      <c r="H84" s="149" t="s">
        <v>260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A84" s="46">
        <v>0</v>
      </c>
      <c r="AB84" s="46">
        <v>0</v>
      </c>
      <c r="AC84" s="46">
        <v>0</v>
      </c>
      <c r="AD84" s="46">
        <v>0</v>
      </c>
      <c r="AE84" s="46">
        <v>0</v>
      </c>
      <c r="AF84" s="46">
        <v>0</v>
      </c>
      <c r="AG84" s="46">
        <v>0</v>
      </c>
      <c r="AH84" s="46">
        <v>0</v>
      </c>
      <c r="AI84" s="46">
        <v>0</v>
      </c>
      <c r="AJ84" s="46">
        <f t="shared" si="11"/>
        <v>0</v>
      </c>
      <c r="AK84" s="46">
        <f t="shared" si="12"/>
        <v>0</v>
      </c>
      <c r="AL84" s="46">
        <f t="shared" si="13"/>
        <v>0</v>
      </c>
      <c r="AM84" s="46">
        <f t="shared" si="14"/>
        <v>0</v>
      </c>
      <c r="AN84" s="46">
        <f t="shared" si="15"/>
        <v>0</v>
      </c>
    </row>
    <row r="85" spans="1:40" x14ac:dyDescent="0.25">
      <c r="A85" s="177" t="s">
        <v>257</v>
      </c>
      <c r="B85" s="53" t="s">
        <v>258</v>
      </c>
      <c r="C85" s="45" t="s">
        <v>259</v>
      </c>
      <c r="D85" s="45" t="s">
        <v>260</v>
      </c>
      <c r="E85" s="45" t="s">
        <v>260</v>
      </c>
      <c r="F85" s="149" t="s">
        <v>260</v>
      </c>
      <c r="G85" s="149" t="s">
        <v>260</v>
      </c>
      <c r="H85" s="149" t="s">
        <v>260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Z85" s="46">
        <v>0</v>
      </c>
      <c r="AA85" s="46">
        <v>0</v>
      </c>
      <c r="AB85" s="46">
        <v>0</v>
      </c>
      <c r="AC85" s="46">
        <v>0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f t="shared" si="11"/>
        <v>0</v>
      </c>
      <c r="AK85" s="46">
        <f t="shared" si="12"/>
        <v>0</v>
      </c>
      <c r="AL85" s="46">
        <f t="shared" si="13"/>
        <v>0</v>
      </c>
      <c r="AM85" s="46">
        <f t="shared" si="14"/>
        <v>0</v>
      </c>
      <c r="AN85" s="46">
        <f t="shared" si="15"/>
        <v>0</v>
      </c>
    </row>
    <row r="86" spans="1:40" ht="18" customHeight="1" x14ac:dyDescent="0.25">
      <c r="A86" s="288"/>
      <c r="B86" s="288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</row>
    <row r="87" spans="1:40" ht="53.1" customHeight="1" x14ac:dyDescent="0.4">
      <c r="A87" s="289"/>
      <c r="B87" s="289"/>
      <c r="C87" s="289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</row>
    <row r="88" spans="1:40" ht="36.75" customHeight="1" x14ac:dyDescent="0.25">
      <c r="A88" s="282"/>
      <c r="B88" s="282"/>
      <c r="C88" s="282"/>
      <c r="D88" s="282"/>
      <c r="E88" s="282"/>
      <c r="F88" s="282"/>
      <c r="G88" s="282"/>
      <c r="H88" s="282"/>
      <c r="I88" s="282"/>
      <c r="J88" s="282"/>
    </row>
    <row r="89" spans="1:40" ht="33" customHeight="1" x14ac:dyDescent="0.25"/>
    <row r="90" spans="1:40" x14ac:dyDescent="0.25">
      <c r="B90" s="280"/>
      <c r="C90" s="280"/>
      <c r="D90" s="280"/>
      <c r="E90" s="280"/>
      <c r="F90" s="280"/>
      <c r="G90" s="280"/>
      <c r="H90" s="280"/>
      <c r="I90" s="280"/>
    </row>
    <row r="91" spans="1:40" x14ac:dyDescent="0.25">
      <c r="B91" s="281"/>
      <c r="C91" s="281"/>
      <c r="D91" s="281"/>
      <c r="E91" s="281"/>
      <c r="F91" s="281"/>
      <c r="G91" s="281"/>
      <c r="H91" s="281"/>
      <c r="I91" s="281"/>
    </row>
    <row r="93" spans="1:40" x14ac:dyDescent="0.25">
      <c r="B93" s="279"/>
      <c r="C93" s="279"/>
      <c r="D93" s="279"/>
      <c r="E93" s="279"/>
      <c r="F93" s="279"/>
      <c r="G93" s="279"/>
      <c r="H93" s="279"/>
      <c r="I93" s="279"/>
    </row>
  </sheetData>
  <mergeCells count="27">
    <mergeCell ref="A11:A13"/>
    <mergeCell ref="D11:D13"/>
    <mergeCell ref="F11:H11"/>
    <mergeCell ref="F12:H12"/>
    <mergeCell ref="E11:E12"/>
    <mergeCell ref="N87:AN87"/>
    <mergeCell ref="U12:Y12"/>
    <mergeCell ref="Z12:AD12"/>
    <mergeCell ref="AE12:AI12"/>
    <mergeCell ref="B11:B13"/>
    <mergeCell ref="C11:C13"/>
    <mergeCell ref="A5:AN5"/>
    <mergeCell ref="A6:AN6"/>
    <mergeCell ref="A8:AN8"/>
    <mergeCell ref="A9:AN9"/>
    <mergeCell ref="B93:I93"/>
    <mergeCell ref="B90:I90"/>
    <mergeCell ref="B91:I91"/>
    <mergeCell ref="A88:J88"/>
    <mergeCell ref="P12:T12"/>
    <mergeCell ref="I11:I12"/>
    <mergeCell ref="J11:J12"/>
    <mergeCell ref="K11:AN11"/>
    <mergeCell ref="AJ12:AN12"/>
    <mergeCell ref="K12:O12"/>
    <mergeCell ref="A86:AN86"/>
    <mergeCell ref="A87:M87"/>
  </mergeCells>
  <phoneticPr fontId="15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36" fitToHeight="0" orientation="landscape" useFirstPageNumber="1" horizontalDpi="4294967295" verticalDpi="4294967295" r:id="rId1"/>
  <headerFooter differentFirst="1"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tabColor rgb="FF92D050"/>
    <pageSetUpPr fitToPage="1"/>
  </sheetPr>
  <dimension ref="A1:CG89"/>
  <sheetViews>
    <sheetView view="pageBreakPreview" zoomScale="50" zoomScaleNormal="100" zoomScaleSheetLayoutView="50" workbookViewId="0">
      <selection activeCell="L89" sqref="L89:AQ89"/>
    </sheetView>
  </sheetViews>
  <sheetFormatPr defaultColWidth="9" defaultRowHeight="15.75" x14ac:dyDescent="0.25"/>
  <cols>
    <col min="1" max="1" width="12" style="70" customWidth="1"/>
    <col min="2" max="2" width="68.875" style="70" customWidth="1"/>
    <col min="3" max="3" width="12.5" style="70" customWidth="1"/>
    <col min="4" max="4" width="5.25" style="70" customWidth="1"/>
    <col min="5" max="7" width="7.625" style="70" customWidth="1"/>
    <col min="8" max="8" width="6.125" style="70" customWidth="1"/>
    <col min="9" max="11" width="5.25" style="70" customWidth="1"/>
    <col min="12" max="12" width="6.125" style="70" customWidth="1"/>
    <col min="13" max="13" width="7.625" style="70" customWidth="1"/>
    <col min="14" max="14" width="6.125" style="70" customWidth="1"/>
    <col min="15" max="16" width="7.625" style="70" customWidth="1"/>
    <col min="17" max="19" width="5.25" style="70" customWidth="1"/>
    <col min="20" max="20" width="5.5" style="70" customWidth="1"/>
    <col min="21" max="21" width="6.5" style="70" customWidth="1"/>
    <col min="22" max="22" width="6.125" style="70" customWidth="1"/>
    <col min="23" max="23" width="5.5" style="70" customWidth="1"/>
    <col min="24" max="24" width="7.625" style="70" customWidth="1"/>
    <col min="25" max="27" width="6.125" style="70" customWidth="1"/>
    <col min="28" max="28" width="4.25" style="70" customWidth="1"/>
    <col min="29" max="32" width="7.625" style="70" customWidth="1"/>
    <col min="33" max="35" width="5.25" style="70" customWidth="1"/>
    <col min="36" max="36" width="5.125" style="70" customWidth="1"/>
    <col min="37" max="37" width="7.625" style="70" customWidth="1"/>
    <col min="38" max="38" width="5.625" style="70" customWidth="1"/>
    <col min="39" max="39" width="6.5" style="70" customWidth="1"/>
    <col min="40" max="40" width="7.625" style="70" customWidth="1"/>
    <col min="41" max="43" width="5.25" style="70" customWidth="1"/>
    <col min="44" max="16384" width="9" style="70"/>
  </cols>
  <sheetData>
    <row r="1" spans="1:78" ht="20.25" x14ac:dyDescent="0.25">
      <c r="D1" s="18"/>
      <c r="E1" s="18"/>
      <c r="H1" s="18"/>
      <c r="I1" s="18"/>
      <c r="AB1" s="28" t="s">
        <v>282</v>
      </c>
      <c r="AI1" s="18"/>
    </row>
    <row r="2" spans="1:78" ht="27.95" customHeight="1" x14ac:dyDescent="0.25">
      <c r="D2" s="19"/>
      <c r="E2" s="19"/>
      <c r="H2" s="18"/>
      <c r="I2" s="18"/>
      <c r="AB2" s="28" t="s">
        <v>279</v>
      </c>
      <c r="AI2" s="18"/>
    </row>
    <row r="3" spans="1:78" ht="32.1" customHeight="1" x14ac:dyDescent="0.25">
      <c r="D3" s="19"/>
      <c r="E3" s="19"/>
      <c r="H3" s="18"/>
      <c r="I3" s="18"/>
      <c r="AB3" s="28" t="str">
        <f>'1'!Z3</f>
        <v>Красноярского края от 30.07.2021  № 08-122</v>
      </c>
      <c r="AI3" s="18"/>
    </row>
    <row r="4" spans="1:78" ht="18.75" x14ac:dyDescent="0.3">
      <c r="M4" s="7"/>
      <c r="U4" s="7"/>
      <c r="AC4" s="7"/>
      <c r="AK4" s="7"/>
    </row>
    <row r="5" spans="1:78" ht="15.6" customHeight="1" x14ac:dyDescent="0.25">
      <c r="A5" s="339" t="s">
        <v>108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</row>
    <row r="6" spans="1:78" ht="21" customHeight="1" x14ac:dyDescent="0.25">
      <c r="A6" s="341" t="s">
        <v>109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</row>
    <row r="7" spans="1:78" ht="7.5" customHeight="1" x14ac:dyDescent="0.25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T7" s="147"/>
      <c r="U7" s="147"/>
      <c r="AB7" s="147"/>
      <c r="AC7" s="147"/>
      <c r="AJ7" s="147"/>
      <c r="AK7" s="147"/>
    </row>
    <row r="8" spans="1:78" ht="33.75" customHeight="1" x14ac:dyDescent="0.25">
      <c r="A8" s="340" t="str">
        <f>'1'!A8:AN8</f>
        <v xml:space="preserve">Обшество с ограниченной ответственностью «Красноярский жилищно-коммунальный комплекс» 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340"/>
      <c r="AQ8" s="340"/>
    </row>
    <row r="9" spans="1:78" ht="5.45" customHeight="1" x14ac:dyDescent="0.25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</row>
    <row r="10" spans="1:78" x14ac:dyDescent="0.25">
      <c r="D10" s="1"/>
      <c r="E10" s="1"/>
      <c r="F10" s="1"/>
      <c r="G10" s="1"/>
      <c r="H10" s="1"/>
      <c r="I10" s="1"/>
    </row>
    <row r="11" spans="1:78" ht="38.25" customHeight="1" x14ac:dyDescent="0.25">
      <c r="A11" s="319" t="s">
        <v>56</v>
      </c>
      <c r="B11" s="319" t="s">
        <v>18</v>
      </c>
      <c r="C11" s="319" t="s">
        <v>264</v>
      </c>
      <c r="D11" s="342" t="s">
        <v>99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3"/>
      <c r="AJ11" s="343"/>
      <c r="AK11" s="343"/>
      <c r="AL11" s="343"/>
      <c r="AM11" s="343"/>
      <c r="AN11" s="343"/>
      <c r="AO11" s="343"/>
      <c r="AP11" s="343"/>
      <c r="AQ11" s="343"/>
    </row>
    <row r="12" spans="1:78" ht="15.75" customHeight="1" x14ac:dyDescent="0.25">
      <c r="A12" s="319"/>
      <c r="B12" s="319"/>
      <c r="C12" s="319"/>
      <c r="D12" s="333">
        <v>2021</v>
      </c>
      <c r="E12" s="333"/>
      <c r="F12" s="333"/>
      <c r="G12" s="333"/>
      <c r="H12" s="333"/>
      <c r="I12" s="333"/>
      <c r="J12" s="333"/>
      <c r="K12" s="333"/>
      <c r="L12" s="333">
        <v>2022</v>
      </c>
      <c r="M12" s="333"/>
      <c r="N12" s="333"/>
      <c r="O12" s="333"/>
      <c r="P12" s="333"/>
      <c r="Q12" s="333"/>
      <c r="R12" s="333"/>
      <c r="S12" s="333"/>
      <c r="T12" s="333">
        <v>2023</v>
      </c>
      <c r="U12" s="333"/>
      <c r="V12" s="333"/>
      <c r="W12" s="333"/>
      <c r="X12" s="333"/>
      <c r="Y12" s="333"/>
      <c r="Z12" s="333"/>
      <c r="AA12" s="333"/>
      <c r="AB12" s="333">
        <v>2024</v>
      </c>
      <c r="AC12" s="333"/>
      <c r="AD12" s="333"/>
      <c r="AE12" s="333"/>
      <c r="AF12" s="333"/>
      <c r="AG12" s="333"/>
      <c r="AH12" s="333"/>
      <c r="AI12" s="333"/>
      <c r="AJ12" s="333">
        <v>2025</v>
      </c>
      <c r="AK12" s="333"/>
      <c r="AL12" s="333"/>
      <c r="AM12" s="333"/>
      <c r="AN12" s="333"/>
      <c r="AO12" s="333"/>
      <c r="AP12" s="333"/>
      <c r="AQ12" s="333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44"/>
      <c r="BR12" s="344"/>
      <c r="BS12" s="344"/>
      <c r="BT12" s="344"/>
      <c r="BU12" s="344"/>
      <c r="BV12" s="344"/>
      <c r="BW12" s="344"/>
      <c r="BX12" s="344"/>
      <c r="BY12" s="344"/>
      <c r="BZ12" s="344"/>
    </row>
    <row r="13" spans="1:78" x14ac:dyDescent="0.25">
      <c r="A13" s="319"/>
      <c r="B13" s="319"/>
      <c r="C13" s="319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Y13" s="344"/>
      <c r="AZ13" s="344"/>
      <c r="BA13" s="344"/>
      <c r="BB13" s="344"/>
      <c r="BC13" s="344"/>
      <c r="BD13" s="344"/>
      <c r="BE13" s="344"/>
      <c r="BF13" s="344"/>
      <c r="BG13" s="344"/>
      <c r="BH13" s="344"/>
      <c r="BI13" s="344"/>
      <c r="BJ13" s="344"/>
      <c r="BK13" s="344"/>
      <c r="BL13" s="344"/>
      <c r="BM13" s="344"/>
      <c r="BN13" s="344"/>
      <c r="BO13" s="344"/>
      <c r="BP13" s="344"/>
      <c r="BQ13" s="344"/>
      <c r="BR13" s="344"/>
      <c r="BS13" s="344"/>
      <c r="BT13" s="344"/>
      <c r="BU13" s="344"/>
      <c r="BV13" s="344"/>
      <c r="BW13" s="344"/>
      <c r="BX13" s="344"/>
      <c r="BY13" s="344"/>
      <c r="BZ13" s="344"/>
    </row>
    <row r="14" spans="1:78" ht="39" customHeight="1" x14ac:dyDescent="0.25">
      <c r="A14" s="319"/>
      <c r="B14" s="319"/>
      <c r="C14" s="319"/>
      <c r="D14" s="333" t="s">
        <v>106</v>
      </c>
      <c r="E14" s="333"/>
      <c r="F14" s="333"/>
      <c r="G14" s="333"/>
      <c r="H14" s="333"/>
      <c r="I14" s="333"/>
      <c r="J14" s="333"/>
      <c r="K14" s="333"/>
      <c r="L14" s="333" t="s">
        <v>106</v>
      </c>
      <c r="M14" s="333"/>
      <c r="N14" s="333"/>
      <c r="O14" s="333"/>
      <c r="P14" s="333"/>
      <c r="Q14" s="333"/>
      <c r="R14" s="333"/>
      <c r="S14" s="333"/>
      <c r="T14" s="333" t="s">
        <v>106</v>
      </c>
      <c r="U14" s="333"/>
      <c r="V14" s="333"/>
      <c r="W14" s="333"/>
      <c r="X14" s="333"/>
      <c r="Y14" s="333"/>
      <c r="Z14" s="333"/>
      <c r="AA14" s="333"/>
      <c r="AB14" s="333" t="s">
        <v>106</v>
      </c>
      <c r="AC14" s="333"/>
      <c r="AD14" s="333"/>
      <c r="AE14" s="333"/>
      <c r="AF14" s="333"/>
      <c r="AG14" s="333"/>
      <c r="AH14" s="333"/>
      <c r="AI14" s="333"/>
      <c r="AJ14" s="333" t="s">
        <v>106</v>
      </c>
      <c r="AK14" s="333"/>
      <c r="AL14" s="333"/>
      <c r="AM14" s="333"/>
      <c r="AN14" s="333"/>
      <c r="AO14" s="333"/>
      <c r="AP14" s="333"/>
      <c r="AQ14" s="333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6"/>
      <c r="BU14" s="346"/>
      <c r="BV14" s="346"/>
      <c r="BW14" s="346"/>
      <c r="BX14" s="346"/>
      <c r="BY14" s="346"/>
      <c r="BZ14" s="346"/>
    </row>
    <row r="15" spans="1:78" ht="163.5" customHeight="1" x14ac:dyDescent="0.25">
      <c r="A15" s="319"/>
      <c r="B15" s="319"/>
      <c r="C15" s="319"/>
      <c r="D15" s="74" t="s">
        <v>32</v>
      </c>
      <c r="E15" s="71" t="s">
        <v>176</v>
      </c>
      <c r="F15" s="71" t="s">
        <v>177</v>
      </c>
      <c r="G15" s="71" t="s">
        <v>178</v>
      </c>
      <c r="H15" s="71" t="s">
        <v>179</v>
      </c>
      <c r="I15" s="71" t="s">
        <v>426</v>
      </c>
      <c r="J15" s="71" t="s">
        <v>427</v>
      </c>
      <c r="K15" s="71" t="s">
        <v>428</v>
      </c>
      <c r="L15" s="74" t="s">
        <v>32</v>
      </c>
      <c r="M15" s="71" t="s">
        <v>176</v>
      </c>
      <c r="N15" s="71" t="s">
        <v>177</v>
      </c>
      <c r="O15" s="71" t="s">
        <v>178</v>
      </c>
      <c r="P15" s="71" t="s">
        <v>179</v>
      </c>
      <c r="Q15" s="71" t="s">
        <v>426</v>
      </c>
      <c r="R15" s="71" t="s">
        <v>427</v>
      </c>
      <c r="S15" s="71" t="s">
        <v>428</v>
      </c>
      <c r="T15" s="74" t="s">
        <v>32</v>
      </c>
      <c r="U15" s="71" t="s">
        <v>176</v>
      </c>
      <c r="V15" s="71" t="s">
        <v>177</v>
      </c>
      <c r="W15" s="71" t="s">
        <v>178</v>
      </c>
      <c r="X15" s="71" t="s">
        <v>179</v>
      </c>
      <c r="Y15" s="71" t="s">
        <v>426</v>
      </c>
      <c r="Z15" s="71" t="s">
        <v>427</v>
      </c>
      <c r="AA15" s="71" t="s">
        <v>428</v>
      </c>
      <c r="AB15" s="74" t="s">
        <v>32</v>
      </c>
      <c r="AC15" s="71" t="s">
        <v>176</v>
      </c>
      <c r="AD15" s="71" t="s">
        <v>177</v>
      </c>
      <c r="AE15" s="71" t="s">
        <v>178</v>
      </c>
      <c r="AF15" s="71" t="s">
        <v>179</v>
      </c>
      <c r="AG15" s="71" t="s">
        <v>426</v>
      </c>
      <c r="AH15" s="71" t="s">
        <v>427</v>
      </c>
      <c r="AI15" s="71" t="s">
        <v>428</v>
      </c>
      <c r="AJ15" s="74" t="s">
        <v>32</v>
      </c>
      <c r="AK15" s="71" t="s">
        <v>176</v>
      </c>
      <c r="AL15" s="71" t="s">
        <v>177</v>
      </c>
      <c r="AM15" s="71" t="s">
        <v>178</v>
      </c>
      <c r="AN15" s="71" t="s">
        <v>179</v>
      </c>
      <c r="AO15" s="71" t="s">
        <v>426</v>
      </c>
      <c r="AP15" s="71" t="s">
        <v>427</v>
      </c>
      <c r="AQ15" s="71" t="s">
        <v>428</v>
      </c>
      <c r="AY15" s="77"/>
      <c r="AZ15" s="77"/>
      <c r="BA15" s="77"/>
      <c r="BB15" s="2"/>
      <c r="BC15" s="2"/>
      <c r="BD15" s="2"/>
      <c r="BE15" s="77"/>
      <c r="BF15" s="77"/>
      <c r="BG15" s="77"/>
      <c r="BH15" s="77"/>
      <c r="BI15" s="2"/>
      <c r="BJ15" s="2"/>
      <c r="BK15" s="2"/>
      <c r="BL15" s="77"/>
      <c r="BM15" s="77"/>
      <c r="BN15" s="77"/>
      <c r="BO15" s="77"/>
      <c r="BP15" s="2"/>
      <c r="BQ15" s="2"/>
      <c r="BR15" s="2"/>
      <c r="BS15" s="77"/>
      <c r="BT15" s="77"/>
      <c r="BU15" s="77"/>
      <c r="BV15" s="77"/>
      <c r="BW15" s="2"/>
      <c r="BX15" s="2"/>
      <c r="BY15" s="2"/>
      <c r="BZ15" s="77"/>
    </row>
    <row r="16" spans="1:78" x14ac:dyDescent="0.25">
      <c r="A16" s="145">
        <v>1</v>
      </c>
      <c r="B16" s="145">
        <v>2</v>
      </c>
      <c r="C16" s="145">
        <v>3</v>
      </c>
      <c r="D16" s="78" t="s">
        <v>39</v>
      </c>
      <c r="E16" s="78" t="s">
        <v>40</v>
      </c>
      <c r="F16" s="78" t="s">
        <v>41</v>
      </c>
      <c r="G16" s="78" t="s">
        <v>42</v>
      </c>
      <c r="H16" s="78" t="s">
        <v>43</v>
      </c>
      <c r="I16" s="78" t="s">
        <v>44</v>
      </c>
      <c r="J16" s="78" t="s">
        <v>59</v>
      </c>
      <c r="K16" s="78" t="s">
        <v>298</v>
      </c>
      <c r="L16" s="78" t="s">
        <v>60</v>
      </c>
      <c r="M16" s="78" t="s">
        <v>61</v>
      </c>
      <c r="N16" s="78" t="s">
        <v>62</v>
      </c>
      <c r="O16" s="78" t="s">
        <v>63</v>
      </c>
      <c r="P16" s="78" t="s">
        <v>64</v>
      </c>
      <c r="Q16" s="78" t="s">
        <v>65</v>
      </c>
      <c r="R16" s="78" t="s">
        <v>66</v>
      </c>
      <c r="S16" s="78" t="s">
        <v>300</v>
      </c>
      <c r="T16" s="78" t="s">
        <v>67</v>
      </c>
      <c r="U16" s="78" t="s">
        <v>68</v>
      </c>
      <c r="V16" s="78" t="s">
        <v>69</v>
      </c>
      <c r="W16" s="78" t="s">
        <v>70</v>
      </c>
      <c r="X16" s="78" t="s">
        <v>71</v>
      </c>
      <c r="Y16" s="78" t="s">
        <v>72</v>
      </c>
      <c r="Z16" s="78" t="s">
        <v>97</v>
      </c>
      <c r="AA16" s="78" t="s">
        <v>302</v>
      </c>
      <c r="AB16" s="78" t="s">
        <v>73</v>
      </c>
      <c r="AC16" s="78" t="s">
        <v>74</v>
      </c>
      <c r="AD16" s="78" t="s">
        <v>75</v>
      </c>
      <c r="AE16" s="78" t="s">
        <v>76</v>
      </c>
      <c r="AF16" s="78" t="s">
        <v>77</v>
      </c>
      <c r="AG16" s="78" t="s">
        <v>78</v>
      </c>
      <c r="AH16" s="78" t="s">
        <v>98</v>
      </c>
      <c r="AI16" s="78" t="s">
        <v>304</v>
      </c>
      <c r="AJ16" s="78" t="s">
        <v>389</v>
      </c>
      <c r="AK16" s="78" t="s">
        <v>390</v>
      </c>
      <c r="AL16" s="78" t="s">
        <v>391</v>
      </c>
      <c r="AM16" s="78" t="s">
        <v>392</v>
      </c>
      <c r="AN16" s="78" t="s">
        <v>393</v>
      </c>
      <c r="AO16" s="78" t="s">
        <v>394</v>
      </c>
      <c r="AP16" s="78" t="s">
        <v>395</v>
      </c>
      <c r="AQ16" s="78" t="s">
        <v>396</v>
      </c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</row>
    <row r="17" spans="1:85" x14ac:dyDescent="0.25">
      <c r="A17" s="43" t="s">
        <v>181</v>
      </c>
      <c r="B17" s="142" t="s">
        <v>182</v>
      </c>
      <c r="C17" s="40" t="s">
        <v>259</v>
      </c>
      <c r="D17" s="26" t="s">
        <v>260</v>
      </c>
      <c r="E17" s="26">
        <f t="shared" ref="E17:K17" si="0">SUM(E18:E23)</f>
        <v>0</v>
      </c>
      <c r="F17" s="26">
        <f t="shared" si="0"/>
        <v>0</v>
      </c>
      <c r="G17" s="26">
        <f t="shared" si="0"/>
        <v>0</v>
      </c>
      <c r="H17" s="26">
        <f t="shared" si="0"/>
        <v>0</v>
      </c>
      <c r="I17" s="80">
        <f t="shared" si="0"/>
        <v>0</v>
      </c>
      <c r="J17" s="80">
        <f t="shared" si="0"/>
        <v>0</v>
      </c>
      <c r="K17" s="80">
        <f t="shared" si="0"/>
        <v>0</v>
      </c>
      <c r="L17" s="75" t="s">
        <v>536</v>
      </c>
      <c r="M17" s="26">
        <f t="shared" ref="M17:S17" si="1">SUM(M18:M23)</f>
        <v>0</v>
      </c>
      <c r="N17" s="26">
        <f t="shared" si="1"/>
        <v>0</v>
      </c>
      <c r="O17" s="26">
        <f t="shared" si="1"/>
        <v>1.68</v>
      </c>
      <c r="P17" s="26">
        <f t="shared" si="1"/>
        <v>0</v>
      </c>
      <c r="Q17" s="80">
        <f t="shared" si="1"/>
        <v>0</v>
      </c>
      <c r="R17" s="80">
        <f t="shared" si="1"/>
        <v>0</v>
      </c>
      <c r="S17" s="80">
        <f t="shared" si="1"/>
        <v>0</v>
      </c>
      <c r="T17" s="26" t="s">
        <v>260</v>
      </c>
      <c r="U17" s="26">
        <f t="shared" ref="U17:AA17" si="2">SUM(U18:U23)</f>
        <v>0</v>
      </c>
      <c r="V17" s="26">
        <f t="shared" si="2"/>
        <v>0</v>
      </c>
      <c r="W17" s="26">
        <f t="shared" si="2"/>
        <v>0</v>
      </c>
      <c r="X17" s="26">
        <f t="shared" si="2"/>
        <v>0</v>
      </c>
      <c r="Y17" s="80">
        <f t="shared" si="2"/>
        <v>0</v>
      </c>
      <c r="Z17" s="80">
        <f t="shared" si="2"/>
        <v>0</v>
      </c>
      <c r="AA17" s="80">
        <f t="shared" si="2"/>
        <v>0</v>
      </c>
      <c r="AB17" s="26" t="s">
        <v>260</v>
      </c>
      <c r="AC17" s="26">
        <f t="shared" ref="AC17:AI17" si="3">SUM(AC18:AC23)</f>
        <v>0</v>
      </c>
      <c r="AD17" s="26">
        <f t="shared" si="3"/>
        <v>0</v>
      </c>
      <c r="AE17" s="26">
        <f t="shared" si="3"/>
        <v>0</v>
      </c>
      <c r="AF17" s="26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26" t="s">
        <v>260</v>
      </c>
      <c r="AK17" s="26">
        <f t="shared" ref="AK17:AQ17" si="4">SUM(AK18:AK23)</f>
        <v>0</v>
      </c>
      <c r="AL17" s="26">
        <f t="shared" si="4"/>
        <v>0</v>
      </c>
      <c r="AM17" s="26">
        <f t="shared" si="4"/>
        <v>0</v>
      </c>
      <c r="AN17" s="26">
        <f t="shared" si="4"/>
        <v>0</v>
      </c>
      <c r="AO17" s="80">
        <f t="shared" si="4"/>
        <v>0</v>
      </c>
      <c r="AP17" s="80">
        <f t="shared" si="4"/>
        <v>0</v>
      </c>
      <c r="AQ17" s="80">
        <f t="shared" si="4"/>
        <v>0</v>
      </c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</row>
    <row r="18" spans="1:85" x14ac:dyDescent="0.25">
      <c r="A18" s="43" t="s">
        <v>183</v>
      </c>
      <c r="B18" s="142" t="s">
        <v>184</v>
      </c>
      <c r="C18" s="40" t="s">
        <v>259</v>
      </c>
      <c r="D18" s="26" t="s">
        <v>260</v>
      </c>
      <c r="E18" s="26">
        <f t="shared" ref="E18:K18" si="5">E26</f>
        <v>0</v>
      </c>
      <c r="F18" s="26">
        <f t="shared" si="5"/>
        <v>0</v>
      </c>
      <c r="G18" s="26">
        <f t="shared" si="5"/>
        <v>0</v>
      </c>
      <c r="H18" s="26">
        <f t="shared" si="5"/>
        <v>0</v>
      </c>
      <c r="I18" s="80">
        <f t="shared" si="5"/>
        <v>0</v>
      </c>
      <c r="J18" s="80">
        <f t="shared" si="5"/>
        <v>0</v>
      </c>
      <c r="K18" s="80">
        <f t="shared" si="5"/>
        <v>0</v>
      </c>
      <c r="L18" s="26" t="s">
        <v>260</v>
      </c>
      <c r="M18" s="26">
        <f t="shared" ref="M18:S18" si="6">M26</f>
        <v>0</v>
      </c>
      <c r="N18" s="26">
        <f t="shared" si="6"/>
        <v>0</v>
      </c>
      <c r="O18" s="26">
        <f t="shared" si="6"/>
        <v>0</v>
      </c>
      <c r="P18" s="26">
        <f t="shared" si="6"/>
        <v>0</v>
      </c>
      <c r="Q18" s="80">
        <f t="shared" si="6"/>
        <v>0</v>
      </c>
      <c r="R18" s="80">
        <f t="shared" si="6"/>
        <v>0</v>
      </c>
      <c r="S18" s="80">
        <f t="shared" si="6"/>
        <v>0</v>
      </c>
      <c r="T18" s="26" t="s">
        <v>260</v>
      </c>
      <c r="U18" s="26">
        <f t="shared" ref="U18:AA18" si="7">U26</f>
        <v>0</v>
      </c>
      <c r="V18" s="26">
        <f t="shared" si="7"/>
        <v>0</v>
      </c>
      <c r="W18" s="26">
        <f t="shared" si="7"/>
        <v>0</v>
      </c>
      <c r="X18" s="26">
        <f t="shared" si="7"/>
        <v>0</v>
      </c>
      <c r="Y18" s="80">
        <f t="shared" si="7"/>
        <v>0</v>
      </c>
      <c r="Z18" s="80">
        <f t="shared" si="7"/>
        <v>0</v>
      </c>
      <c r="AA18" s="80">
        <f t="shared" si="7"/>
        <v>0</v>
      </c>
      <c r="AB18" s="26" t="s">
        <v>260</v>
      </c>
      <c r="AC18" s="26">
        <f t="shared" ref="AC18:AI18" si="8">AC26</f>
        <v>0</v>
      </c>
      <c r="AD18" s="26">
        <f t="shared" si="8"/>
        <v>0</v>
      </c>
      <c r="AE18" s="26">
        <f t="shared" si="8"/>
        <v>0</v>
      </c>
      <c r="AF18" s="26">
        <f t="shared" si="8"/>
        <v>0</v>
      </c>
      <c r="AG18" s="80">
        <f t="shared" si="8"/>
        <v>0</v>
      </c>
      <c r="AH18" s="80">
        <f t="shared" si="8"/>
        <v>0</v>
      </c>
      <c r="AI18" s="80">
        <f t="shared" si="8"/>
        <v>0</v>
      </c>
      <c r="AJ18" s="26" t="s">
        <v>260</v>
      </c>
      <c r="AK18" s="26">
        <f t="shared" ref="AK18:AQ18" si="9">AK26</f>
        <v>0</v>
      </c>
      <c r="AL18" s="26">
        <f t="shared" si="9"/>
        <v>0</v>
      </c>
      <c r="AM18" s="26">
        <f t="shared" si="9"/>
        <v>0</v>
      </c>
      <c r="AN18" s="26">
        <f t="shared" si="9"/>
        <v>0</v>
      </c>
      <c r="AO18" s="80">
        <f t="shared" si="9"/>
        <v>0</v>
      </c>
      <c r="AP18" s="80">
        <f t="shared" si="9"/>
        <v>0</v>
      </c>
      <c r="AQ18" s="80">
        <f t="shared" si="9"/>
        <v>0</v>
      </c>
    </row>
    <row r="19" spans="1:85" x14ac:dyDescent="0.25">
      <c r="A19" s="43" t="s">
        <v>185</v>
      </c>
      <c r="B19" s="142" t="s">
        <v>186</v>
      </c>
      <c r="C19" s="40" t="s">
        <v>259</v>
      </c>
      <c r="D19" s="26" t="s">
        <v>260</v>
      </c>
      <c r="E19" s="26">
        <f t="shared" ref="E19:K19" si="10">E50</f>
        <v>0</v>
      </c>
      <c r="F19" s="26">
        <f t="shared" si="10"/>
        <v>0</v>
      </c>
      <c r="G19" s="26">
        <f t="shared" si="10"/>
        <v>0</v>
      </c>
      <c r="H19" s="26">
        <f t="shared" si="10"/>
        <v>0</v>
      </c>
      <c r="I19" s="80">
        <f t="shared" si="10"/>
        <v>0</v>
      </c>
      <c r="J19" s="80">
        <f t="shared" si="10"/>
        <v>0</v>
      </c>
      <c r="K19" s="80">
        <f t="shared" si="10"/>
        <v>0</v>
      </c>
      <c r="L19" s="26" t="s">
        <v>260</v>
      </c>
      <c r="M19" s="26">
        <f t="shared" ref="M19:S19" si="11">M50</f>
        <v>0</v>
      </c>
      <c r="N19" s="26">
        <f t="shared" si="11"/>
        <v>0</v>
      </c>
      <c r="O19" s="26">
        <f t="shared" si="11"/>
        <v>0</v>
      </c>
      <c r="P19" s="26">
        <f t="shared" si="11"/>
        <v>0</v>
      </c>
      <c r="Q19" s="80">
        <f t="shared" si="11"/>
        <v>0</v>
      </c>
      <c r="R19" s="80">
        <f t="shared" si="11"/>
        <v>0</v>
      </c>
      <c r="S19" s="80">
        <f t="shared" si="11"/>
        <v>0</v>
      </c>
      <c r="T19" s="26" t="s">
        <v>260</v>
      </c>
      <c r="U19" s="26">
        <f t="shared" ref="U19:AA19" si="12">U50</f>
        <v>0</v>
      </c>
      <c r="V19" s="26">
        <f t="shared" si="12"/>
        <v>0</v>
      </c>
      <c r="W19" s="26">
        <f t="shared" si="12"/>
        <v>0</v>
      </c>
      <c r="X19" s="26">
        <f t="shared" si="12"/>
        <v>0</v>
      </c>
      <c r="Y19" s="80">
        <f t="shared" si="12"/>
        <v>0</v>
      </c>
      <c r="Z19" s="80">
        <f t="shared" si="12"/>
        <v>0</v>
      </c>
      <c r="AA19" s="80">
        <f t="shared" si="12"/>
        <v>0</v>
      </c>
      <c r="AB19" s="26" t="s">
        <v>260</v>
      </c>
      <c r="AC19" s="26">
        <f t="shared" ref="AC19:AI19" si="13">AC50</f>
        <v>0</v>
      </c>
      <c r="AD19" s="26">
        <f t="shared" si="13"/>
        <v>0</v>
      </c>
      <c r="AE19" s="26">
        <f t="shared" si="13"/>
        <v>0</v>
      </c>
      <c r="AF19" s="26">
        <f t="shared" si="13"/>
        <v>0</v>
      </c>
      <c r="AG19" s="80">
        <f t="shared" si="13"/>
        <v>0</v>
      </c>
      <c r="AH19" s="80">
        <f t="shared" si="13"/>
        <v>0</v>
      </c>
      <c r="AI19" s="80">
        <f t="shared" si="13"/>
        <v>0</v>
      </c>
      <c r="AJ19" s="26" t="s">
        <v>260</v>
      </c>
      <c r="AK19" s="26">
        <f t="shared" ref="AK19:AQ19" si="14">AK50</f>
        <v>0</v>
      </c>
      <c r="AL19" s="26">
        <f t="shared" si="14"/>
        <v>0</v>
      </c>
      <c r="AM19" s="26">
        <f t="shared" si="14"/>
        <v>0</v>
      </c>
      <c r="AN19" s="26">
        <f t="shared" si="14"/>
        <v>0</v>
      </c>
      <c r="AO19" s="80">
        <f t="shared" si="14"/>
        <v>0</v>
      </c>
      <c r="AP19" s="80">
        <f t="shared" si="14"/>
        <v>0</v>
      </c>
      <c r="AQ19" s="80">
        <f t="shared" si="14"/>
        <v>0</v>
      </c>
    </row>
    <row r="20" spans="1:85" ht="31.5" x14ac:dyDescent="0.25">
      <c r="A20" s="43" t="s">
        <v>187</v>
      </c>
      <c r="B20" s="142" t="s">
        <v>188</v>
      </c>
      <c r="C20" s="40" t="s">
        <v>259</v>
      </c>
      <c r="D20" s="26" t="s">
        <v>260</v>
      </c>
      <c r="E20" s="26">
        <v>0</v>
      </c>
      <c r="F20" s="26">
        <v>0</v>
      </c>
      <c r="G20" s="26">
        <v>0</v>
      </c>
      <c r="H20" s="26">
        <v>0</v>
      </c>
      <c r="I20" s="80">
        <v>0</v>
      </c>
      <c r="J20" s="80">
        <v>0</v>
      </c>
      <c r="K20" s="80">
        <v>0</v>
      </c>
      <c r="L20" s="26" t="s">
        <v>260</v>
      </c>
      <c r="M20" s="26">
        <v>0</v>
      </c>
      <c r="N20" s="26">
        <v>0</v>
      </c>
      <c r="O20" s="26">
        <v>0</v>
      </c>
      <c r="P20" s="26">
        <v>0</v>
      </c>
      <c r="Q20" s="80">
        <v>0</v>
      </c>
      <c r="R20" s="80">
        <v>0</v>
      </c>
      <c r="S20" s="80">
        <v>0</v>
      </c>
      <c r="T20" s="26" t="s">
        <v>260</v>
      </c>
      <c r="U20" s="26">
        <v>0</v>
      </c>
      <c r="V20" s="26">
        <v>0</v>
      </c>
      <c r="W20" s="26">
        <v>0</v>
      </c>
      <c r="X20" s="26">
        <v>0</v>
      </c>
      <c r="Y20" s="80">
        <v>0</v>
      </c>
      <c r="Z20" s="80">
        <v>0</v>
      </c>
      <c r="AA20" s="80">
        <v>0</v>
      </c>
      <c r="AB20" s="26" t="s">
        <v>260</v>
      </c>
      <c r="AC20" s="26">
        <v>0</v>
      </c>
      <c r="AD20" s="26">
        <v>0</v>
      </c>
      <c r="AE20" s="26">
        <v>0</v>
      </c>
      <c r="AF20" s="26">
        <v>0</v>
      </c>
      <c r="AG20" s="80">
        <v>0</v>
      </c>
      <c r="AH20" s="80">
        <v>0</v>
      </c>
      <c r="AI20" s="80">
        <v>0</v>
      </c>
      <c r="AJ20" s="26" t="s">
        <v>260</v>
      </c>
      <c r="AK20" s="26">
        <v>0</v>
      </c>
      <c r="AL20" s="26">
        <v>0</v>
      </c>
      <c r="AM20" s="26">
        <v>0</v>
      </c>
      <c r="AN20" s="26">
        <v>0</v>
      </c>
      <c r="AO20" s="80">
        <v>0</v>
      </c>
      <c r="AP20" s="80">
        <v>0</v>
      </c>
      <c r="AQ20" s="80">
        <v>0</v>
      </c>
    </row>
    <row r="21" spans="1:85" x14ac:dyDescent="0.25">
      <c r="A21" s="43" t="s">
        <v>189</v>
      </c>
      <c r="B21" s="142" t="s">
        <v>190</v>
      </c>
      <c r="C21" s="40" t="s">
        <v>259</v>
      </c>
      <c r="D21" s="26" t="str">
        <f>D82</f>
        <v>нд</v>
      </c>
      <c r="E21" s="26">
        <f t="shared" ref="E21:AQ21" si="15">E82</f>
        <v>0</v>
      </c>
      <c r="F21" s="26">
        <f t="shared" si="15"/>
        <v>0</v>
      </c>
      <c r="G21" s="26">
        <f t="shared" si="15"/>
        <v>0</v>
      </c>
      <c r="H21" s="26">
        <f t="shared" si="15"/>
        <v>0</v>
      </c>
      <c r="I21" s="26">
        <f t="shared" si="15"/>
        <v>0</v>
      </c>
      <c r="J21" s="26">
        <f t="shared" si="15"/>
        <v>0</v>
      </c>
      <c r="K21" s="26">
        <f t="shared" si="15"/>
        <v>0</v>
      </c>
      <c r="L21" s="26" t="str">
        <f t="shared" si="15"/>
        <v>IV</v>
      </c>
      <c r="M21" s="26">
        <f t="shared" si="15"/>
        <v>0</v>
      </c>
      <c r="N21" s="26">
        <f t="shared" si="15"/>
        <v>0</v>
      </c>
      <c r="O21" s="26">
        <f t="shared" si="15"/>
        <v>1.68</v>
      </c>
      <c r="P21" s="26">
        <f t="shared" si="15"/>
        <v>0</v>
      </c>
      <c r="Q21" s="26">
        <f t="shared" si="15"/>
        <v>0</v>
      </c>
      <c r="R21" s="26">
        <f t="shared" si="15"/>
        <v>0</v>
      </c>
      <c r="S21" s="26">
        <f t="shared" si="15"/>
        <v>0</v>
      </c>
      <c r="T21" s="26" t="str">
        <f t="shared" si="15"/>
        <v>нд</v>
      </c>
      <c r="U21" s="26">
        <f t="shared" si="15"/>
        <v>0</v>
      </c>
      <c r="V21" s="26">
        <f t="shared" si="15"/>
        <v>0</v>
      </c>
      <c r="W21" s="26">
        <f t="shared" si="15"/>
        <v>0</v>
      </c>
      <c r="X21" s="26">
        <f t="shared" si="15"/>
        <v>0</v>
      </c>
      <c r="Y21" s="26">
        <f t="shared" si="15"/>
        <v>0</v>
      </c>
      <c r="Z21" s="26">
        <f t="shared" si="15"/>
        <v>0</v>
      </c>
      <c r="AA21" s="26">
        <f t="shared" si="15"/>
        <v>0</v>
      </c>
      <c r="AB21" s="26" t="str">
        <f t="shared" si="15"/>
        <v>нд</v>
      </c>
      <c r="AC21" s="26">
        <f t="shared" si="15"/>
        <v>0</v>
      </c>
      <c r="AD21" s="26">
        <f t="shared" si="15"/>
        <v>0</v>
      </c>
      <c r="AE21" s="26">
        <f t="shared" si="15"/>
        <v>0</v>
      </c>
      <c r="AF21" s="26">
        <f t="shared" si="15"/>
        <v>0</v>
      </c>
      <c r="AG21" s="26">
        <f t="shared" si="15"/>
        <v>0</v>
      </c>
      <c r="AH21" s="26">
        <f t="shared" si="15"/>
        <v>0</v>
      </c>
      <c r="AI21" s="26">
        <f t="shared" si="15"/>
        <v>0</v>
      </c>
      <c r="AJ21" s="26" t="str">
        <f t="shared" si="15"/>
        <v>нд</v>
      </c>
      <c r="AK21" s="26">
        <f t="shared" si="15"/>
        <v>0</v>
      </c>
      <c r="AL21" s="26">
        <f t="shared" si="15"/>
        <v>0</v>
      </c>
      <c r="AM21" s="26">
        <f t="shared" si="15"/>
        <v>0</v>
      </c>
      <c r="AN21" s="26">
        <f t="shared" si="15"/>
        <v>0</v>
      </c>
      <c r="AO21" s="26">
        <f t="shared" si="15"/>
        <v>0</v>
      </c>
      <c r="AP21" s="26">
        <f t="shared" si="15"/>
        <v>0</v>
      </c>
      <c r="AQ21" s="26">
        <f t="shared" si="15"/>
        <v>0</v>
      </c>
    </row>
    <row r="22" spans="1:85" ht="31.5" x14ac:dyDescent="0.25">
      <c r="A22" s="43" t="s">
        <v>191</v>
      </c>
      <c r="B22" s="142" t="s">
        <v>192</v>
      </c>
      <c r="C22" s="40" t="s">
        <v>259</v>
      </c>
      <c r="D22" s="26" t="s">
        <v>260</v>
      </c>
      <c r="E22" s="26">
        <v>0</v>
      </c>
      <c r="F22" s="26">
        <v>0</v>
      </c>
      <c r="G22" s="26">
        <v>0</v>
      </c>
      <c r="H22" s="26">
        <v>0</v>
      </c>
      <c r="I22" s="80">
        <v>0</v>
      </c>
      <c r="J22" s="80">
        <v>0</v>
      </c>
      <c r="K22" s="80">
        <v>0</v>
      </c>
      <c r="L22" s="26" t="s">
        <v>260</v>
      </c>
      <c r="M22" s="26">
        <v>0</v>
      </c>
      <c r="N22" s="26">
        <v>0</v>
      </c>
      <c r="O22" s="26">
        <v>0</v>
      </c>
      <c r="P22" s="26">
        <v>0</v>
      </c>
      <c r="Q22" s="80">
        <v>0</v>
      </c>
      <c r="R22" s="80">
        <v>0</v>
      </c>
      <c r="S22" s="80">
        <v>0</v>
      </c>
      <c r="T22" s="26" t="s">
        <v>260</v>
      </c>
      <c r="U22" s="26">
        <v>0</v>
      </c>
      <c r="V22" s="26">
        <v>0</v>
      </c>
      <c r="W22" s="26">
        <v>0</v>
      </c>
      <c r="X22" s="26">
        <v>0</v>
      </c>
      <c r="Y22" s="80">
        <v>0</v>
      </c>
      <c r="Z22" s="80">
        <v>0</v>
      </c>
      <c r="AA22" s="80">
        <v>0</v>
      </c>
      <c r="AB22" s="26" t="s">
        <v>260</v>
      </c>
      <c r="AC22" s="26">
        <v>0</v>
      </c>
      <c r="AD22" s="26">
        <v>0</v>
      </c>
      <c r="AE22" s="26">
        <v>0</v>
      </c>
      <c r="AF22" s="26">
        <v>0</v>
      </c>
      <c r="AG22" s="80">
        <v>0</v>
      </c>
      <c r="AH22" s="80">
        <v>0</v>
      </c>
      <c r="AI22" s="80">
        <v>0</v>
      </c>
      <c r="AJ22" s="26" t="s">
        <v>260</v>
      </c>
      <c r="AK22" s="26">
        <v>0</v>
      </c>
      <c r="AL22" s="26">
        <v>0</v>
      </c>
      <c r="AM22" s="26">
        <v>0</v>
      </c>
      <c r="AN22" s="26">
        <v>0</v>
      </c>
      <c r="AO22" s="80">
        <v>0</v>
      </c>
      <c r="AP22" s="80">
        <v>0</v>
      </c>
      <c r="AQ22" s="80">
        <v>0</v>
      </c>
    </row>
    <row r="23" spans="1:85" x14ac:dyDescent="0.25">
      <c r="A23" s="47" t="s">
        <v>193</v>
      </c>
      <c r="B23" s="48" t="s">
        <v>194</v>
      </c>
      <c r="C23" s="49" t="s">
        <v>259</v>
      </c>
      <c r="D23" s="59" t="s">
        <v>260</v>
      </c>
      <c r="E23" s="59">
        <v>0</v>
      </c>
      <c r="F23" s="59">
        <v>0</v>
      </c>
      <c r="G23" s="59">
        <v>0</v>
      </c>
      <c r="H23" s="59">
        <v>0</v>
      </c>
      <c r="I23" s="81">
        <v>0</v>
      </c>
      <c r="J23" s="81">
        <v>0</v>
      </c>
      <c r="K23" s="81">
        <v>0</v>
      </c>
      <c r="L23" s="59" t="s">
        <v>260</v>
      </c>
      <c r="M23" s="59">
        <v>0</v>
      </c>
      <c r="N23" s="59">
        <v>0</v>
      </c>
      <c r="O23" s="59">
        <v>0</v>
      </c>
      <c r="P23" s="59">
        <v>0</v>
      </c>
      <c r="Q23" s="81">
        <v>0</v>
      </c>
      <c r="R23" s="81">
        <v>0</v>
      </c>
      <c r="S23" s="81">
        <v>0</v>
      </c>
      <c r="T23" s="59" t="s">
        <v>260</v>
      </c>
      <c r="U23" s="59">
        <v>0</v>
      </c>
      <c r="V23" s="59">
        <v>0</v>
      </c>
      <c r="W23" s="59">
        <v>0</v>
      </c>
      <c r="X23" s="59">
        <v>0</v>
      </c>
      <c r="Y23" s="81">
        <v>0</v>
      </c>
      <c r="Z23" s="81">
        <v>0</v>
      </c>
      <c r="AA23" s="81">
        <v>0</v>
      </c>
      <c r="AB23" s="59" t="s">
        <v>260</v>
      </c>
      <c r="AC23" s="59">
        <v>0</v>
      </c>
      <c r="AD23" s="59">
        <v>0</v>
      </c>
      <c r="AE23" s="59">
        <v>0</v>
      </c>
      <c r="AF23" s="59">
        <v>0</v>
      </c>
      <c r="AG23" s="81">
        <v>0</v>
      </c>
      <c r="AH23" s="81">
        <v>0</v>
      </c>
      <c r="AI23" s="81">
        <v>0</v>
      </c>
      <c r="AJ23" s="59" t="s">
        <v>260</v>
      </c>
      <c r="AK23" s="59">
        <v>0</v>
      </c>
      <c r="AL23" s="59">
        <v>0</v>
      </c>
      <c r="AM23" s="59">
        <v>0</v>
      </c>
      <c r="AN23" s="59">
        <v>0</v>
      </c>
      <c r="AO23" s="81">
        <v>0</v>
      </c>
      <c r="AP23" s="81">
        <v>0</v>
      </c>
      <c r="AQ23" s="81">
        <v>0</v>
      </c>
    </row>
    <row r="24" spans="1:85" x14ac:dyDescent="0.25">
      <c r="A24" s="50"/>
      <c r="B24" s="51"/>
      <c r="C24" s="52"/>
      <c r="D24" s="82"/>
      <c r="E24" s="82"/>
      <c r="F24" s="82"/>
      <c r="G24" s="82"/>
      <c r="H24" s="82"/>
      <c r="I24" s="83"/>
      <c r="J24" s="83"/>
      <c r="K24" s="83"/>
      <c r="L24" s="82"/>
      <c r="M24" s="82"/>
      <c r="N24" s="82"/>
      <c r="O24" s="82"/>
      <c r="P24" s="82"/>
      <c r="Q24" s="83"/>
      <c r="R24" s="83"/>
      <c r="S24" s="83"/>
      <c r="T24" s="82"/>
      <c r="U24" s="82"/>
      <c r="V24" s="82"/>
      <c r="W24" s="82"/>
      <c r="X24" s="82"/>
      <c r="Y24" s="83"/>
      <c r="Z24" s="83"/>
      <c r="AA24" s="83"/>
      <c r="AB24" s="82"/>
      <c r="AC24" s="82"/>
      <c r="AD24" s="82"/>
      <c r="AE24" s="82"/>
      <c r="AF24" s="82"/>
      <c r="AG24" s="83"/>
      <c r="AH24" s="83"/>
      <c r="AI24" s="83"/>
      <c r="AJ24" s="82"/>
      <c r="AK24" s="82"/>
      <c r="AL24" s="82"/>
      <c r="AM24" s="82"/>
      <c r="AN24" s="82"/>
      <c r="AO24" s="83"/>
      <c r="AP24" s="83"/>
      <c r="AQ24" s="83"/>
    </row>
    <row r="25" spans="1:85" x14ac:dyDescent="0.25">
      <c r="A25" s="160" t="s">
        <v>195</v>
      </c>
      <c r="B25" s="161" t="s">
        <v>175</v>
      </c>
      <c r="C25" s="75" t="s">
        <v>259</v>
      </c>
      <c r="D25" s="42" t="s">
        <v>260</v>
      </c>
      <c r="E25" s="75">
        <f>SUM(E26,E46,E79,E82,E86,E87)</f>
        <v>0</v>
      </c>
      <c r="F25" s="75">
        <f t="shared" ref="F25:AQ25" si="16">SUM(F26,F46,F79,F82,F86,F87)</f>
        <v>0</v>
      </c>
      <c r="G25" s="75">
        <f t="shared" si="16"/>
        <v>0</v>
      </c>
      <c r="H25" s="75">
        <f t="shared" si="16"/>
        <v>0</v>
      </c>
      <c r="I25" s="75">
        <f t="shared" si="16"/>
        <v>0</v>
      </c>
      <c r="J25" s="75">
        <f t="shared" si="16"/>
        <v>0</v>
      </c>
      <c r="K25" s="75">
        <f t="shared" si="16"/>
        <v>0</v>
      </c>
      <c r="L25" s="75" t="s">
        <v>536</v>
      </c>
      <c r="M25" s="75">
        <f t="shared" si="16"/>
        <v>0</v>
      </c>
      <c r="N25" s="75">
        <f t="shared" si="16"/>
        <v>0</v>
      </c>
      <c r="O25" s="75">
        <f t="shared" si="16"/>
        <v>1.68</v>
      </c>
      <c r="P25" s="75">
        <f t="shared" si="16"/>
        <v>0</v>
      </c>
      <c r="Q25" s="75">
        <f t="shared" si="16"/>
        <v>0</v>
      </c>
      <c r="R25" s="75">
        <f t="shared" si="16"/>
        <v>0</v>
      </c>
      <c r="S25" s="75">
        <f t="shared" si="16"/>
        <v>0</v>
      </c>
      <c r="T25" s="75">
        <f t="shared" si="16"/>
        <v>0</v>
      </c>
      <c r="U25" s="75">
        <f t="shared" si="16"/>
        <v>0</v>
      </c>
      <c r="V25" s="75">
        <f t="shared" si="16"/>
        <v>0</v>
      </c>
      <c r="W25" s="75">
        <f t="shared" si="16"/>
        <v>0</v>
      </c>
      <c r="X25" s="75">
        <f t="shared" si="16"/>
        <v>0</v>
      </c>
      <c r="Y25" s="75">
        <f t="shared" si="16"/>
        <v>0</v>
      </c>
      <c r="Z25" s="75">
        <f t="shared" si="16"/>
        <v>0</v>
      </c>
      <c r="AA25" s="75">
        <f t="shared" si="16"/>
        <v>0</v>
      </c>
      <c r="AB25" s="75" t="s">
        <v>260</v>
      </c>
      <c r="AC25" s="75">
        <f t="shared" si="16"/>
        <v>0</v>
      </c>
      <c r="AD25" s="75">
        <f t="shared" si="16"/>
        <v>0</v>
      </c>
      <c r="AE25" s="75">
        <f t="shared" si="16"/>
        <v>0</v>
      </c>
      <c r="AF25" s="75">
        <f t="shared" si="16"/>
        <v>0</v>
      </c>
      <c r="AG25" s="75">
        <f t="shared" si="16"/>
        <v>0</v>
      </c>
      <c r="AH25" s="75">
        <f t="shared" si="16"/>
        <v>0</v>
      </c>
      <c r="AI25" s="75">
        <f t="shared" si="16"/>
        <v>0</v>
      </c>
      <c r="AJ25" s="75">
        <f t="shared" si="16"/>
        <v>0</v>
      </c>
      <c r="AK25" s="75">
        <f t="shared" si="16"/>
        <v>0</v>
      </c>
      <c r="AL25" s="75">
        <f t="shared" si="16"/>
        <v>0</v>
      </c>
      <c r="AM25" s="75">
        <f t="shared" si="16"/>
        <v>0</v>
      </c>
      <c r="AN25" s="75">
        <f t="shared" si="16"/>
        <v>0</v>
      </c>
      <c r="AO25" s="75">
        <f t="shared" si="16"/>
        <v>0</v>
      </c>
      <c r="AP25" s="75">
        <f t="shared" si="16"/>
        <v>0</v>
      </c>
      <c r="AQ25" s="75">
        <f t="shared" si="16"/>
        <v>0</v>
      </c>
    </row>
    <row r="26" spans="1:85" x14ac:dyDescent="0.25">
      <c r="A26" s="162" t="s">
        <v>120</v>
      </c>
      <c r="B26" s="163" t="s">
        <v>196</v>
      </c>
      <c r="C26" s="75" t="s">
        <v>259</v>
      </c>
      <c r="D26" s="26" t="s">
        <v>260</v>
      </c>
      <c r="E26" s="26">
        <v>0</v>
      </c>
      <c r="F26" s="26">
        <v>0</v>
      </c>
      <c r="G26" s="26">
        <v>0</v>
      </c>
      <c r="H26" s="26">
        <v>0</v>
      </c>
      <c r="I26" s="80">
        <v>0</v>
      </c>
      <c r="J26" s="80">
        <v>0</v>
      </c>
      <c r="K26" s="80">
        <v>0</v>
      </c>
      <c r="L26" s="26" t="s">
        <v>260</v>
      </c>
      <c r="M26" s="26">
        <v>0</v>
      </c>
      <c r="N26" s="26">
        <v>0</v>
      </c>
      <c r="O26" s="26">
        <v>0</v>
      </c>
      <c r="P26" s="26">
        <v>0</v>
      </c>
      <c r="Q26" s="80">
        <v>0</v>
      </c>
      <c r="R26" s="80">
        <v>0</v>
      </c>
      <c r="S26" s="80">
        <v>0</v>
      </c>
      <c r="T26" s="26" t="s">
        <v>260</v>
      </c>
      <c r="U26" s="26">
        <v>0</v>
      </c>
      <c r="V26" s="26">
        <v>0</v>
      </c>
      <c r="W26" s="26">
        <v>0</v>
      </c>
      <c r="X26" s="26">
        <v>0</v>
      </c>
      <c r="Y26" s="80">
        <v>0</v>
      </c>
      <c r="Z26" s="80">
        <v>0</v>
      </c>
      <c r="AA26" s="80">
        <v>0</v>
      </c>
      <c r="AB26" s="26" t="s">
        <v>260</v>
      </c>
      <c r="AC26" s="26">
        <v>0</v>
      </c>
      <c r="AD26" s="26">
        <v>0</v>
      </c>
      <c r="AE26" s="26">
        <v>0</v>
      </c>
      <c r="AF26" s="26">
        <v>0</v>
      </c>
      <c r="AG26" s="80">
        <v>0</v>
      </c>
      <c r="AH26" s="80">
        <v>0</v>
      </c>
      <c r="AI26" s="80">
        <v>0</v>
      </c>
      <c r="AJ26" s="26" t="s">
        <v>260</v>
      </c>
      <c r="AK26" s="26">
        <v>0</v>
      </c>
      <c r="AL26" s="26">
        <v>0</v>
      </c>
      <c r="AM26" s="26">
        <v>0</v>
      </c>
      <c r="AN26" s="26">
        <v>0</v>
      </c>
      <c r="AO26" s="80">
        <v>0</v>
      </c>
      <c r="AP26" s="80">
        <v>0</v>
      </c>
      <c r="AQ26" s="80">
        <v>0</v>
      </c>
    </row>
    <row r="27" spans="1:85" ht="30" x14ac:dyDescent="0.25">
      <c r="A27" s="162" t="s">
        <v>121</v>
      </c>
      <c r="B27" s="163" t="s">
        <v>197</v>
      </c>
      <c r="C27" s="75" t="s">
        <v>259</v>
      </c>
      <c r="D27" s="26" t="s">
        <v>260</v>
      </c>
      <c r="E27" s="26">
        <v>0</v>
      </c>
      <c r="F27" s="26">
        <v>0</v>
      </c>
      <c r="G27" s="26">
        <v>0</v>
      </c>
      <c r="H27" s="26">
        <v>0</v>
      </c>
      <c r="I27" s="80">
        <v>0</v>
      </c>
      <c r="J27" s="80">
        <v>0</v>
      </c>
      <c r="K27" s="80">
        <v>0</v>
      </c>
      <c r="L27" s="26" t="s">
        <v>260</v>
      </c>
      <c r="M27" s="26">
        <v>0</v>
      </c>
      <c r="N27" s="26">
        <v>0</v>
      </c>
      <c r="O27" s="26">
        <v>0</v>
      </c>
      <c r="P27" s="26">
        <v>0</v>
      </c>
      <c r="Q27" s="80">
        <v>0</v>
      </c>
      <c r="R27" s="80">
        <v>0</v>
      </c>
      <c r="S27" s="80">
        <v>0</v>
      </c>
      <c r="T27" s="26" t="s">
        <v>260</v>
      </c>
      <c r="U27" s="26">
        <v>0</v>
      </c>
      <c r="V27" s="26">
        <v>0</v>
      </c>
      <c r="W27" s="26">
        <v>0</v>
      </c>
      <c r="X27" s="26">
        <v>0</v>
      </c>
      <c r="Y27" s="80">
        <v>0</v>
      </c>
      <c r="Z27" s="80">
        <v>0</v>
      </c>
      <c r="AA27" s="80">
        <v>0</v>
      </c>
      <c r="AB27" s="26" t="s">
        <v>260</v>
      </c>
      <c r="AC27" s="26">
        <v>0</v>
      </c>
      <c r="AD27" s="26">
        <v>0</v>
      </c>
      <c r="AE27" s="26">
        <v>0</v>
      </c>
      <c r="AF27" s="26">
        <v>0</v>
      </c>
      <c r="AG27" s="80">
        <v>0</v>
      </c>
      <c r="AH27" s="80">
        <v>0</v>
      </c>
      <c r="AI27" s="80">
        <v>0</v>
      </c>
      <c r="AJ27" s="26" t="s">
        <v>260</v>
      </c>
      <c r="AK27" s="26">
        <v>0</v>
      </c>
      <c r="AL27" s="26">
        <v>0</v>
      </c>
      <c r="AM27" s="26">
        <v>0</v>
      </c>
      <c r="AN27" s="26">
        <v>0</v>
      </c>
      <c r="AO27" s="80">
        <v>0</v>
      </c>
      <c r="AP27" s="80">
        <v>0</v>
      </c>
      <c r="AQ27" s="80">
        <v>0</v>
      </c>
    </row>
    <row r="28" spans="1:85" ht="30" x14ac:dyDescent="0.25">
      <c r="A28" s="162" t="s">
        <v>135</v>
      </c>
      <c r="B28" s="163" t="s">
        <v>198</v>
      </c>
      <c r="C28" s="75" t="s">
        <v>259</v>
      </c>
      <c r="D28" s="26" t="s">
        <v>260</v>
      </c>
      <c r="E28" s="26">
        <v>0</v>
      </c>
      <c r="F28" s="26">
        <v>0</v>
      </c>
      <c r="G28" s="26">
        <v>0</v>
      </c>
      <c r="H28" s="26">
        <v>0</v>
      </c>
      <c r="I28" s="80">
        <v>0</v>
      </c>
      <c r="J28" s="80">
        <v>0</v>
      </c>
      <c r="K28" s="80">
        <v>0</v>
      </c>
      <c r="L28" s="26" t="s">
        <v>260</v>
      </c>
      <c r="M28" s="26">
        <v>0</v>
      </c>
      <c r="N28" s="26">
        <v>0</v>
      </c>
      <c r="O28" s="26">
        <v>0</v>
      </c>
      <c r="P28" s="26">
        <v>0</v>
      </c>
      <c r="Q28" s="80">
        <v>0</v>
      </c>
      <c r="R28" s="80">
        <v>0</v>
      </c>
      <c r="S28" s="80">
        <v>0</v>
      </c>
      <c r="T28" s="26" t="s">
        <v>260</v>
      </c>
      <c r="U28" s="26">
        <v>0</v>
      </c>
      <c r="V28" s="26">
        <v>0</v>
      </c>
      <c r="W28" s="26">
        <v>0</v>
      </c>
      <c r="X28" s="26">
        <v>0</v>
      </c>
      <c r="Y28" s="80">
        <v>0</v>
      </c>
      <c r="Z28" s="80">
        <v>0</v>
      </c>
      <c r="AA28" s="80">
        <v>0</v>
      </c>
      <c r="AB28" s="26" t="s">
        <v>260</v>
      </c>
      <c r="AC28" s="26">
        <v>0</v>
      </c>
      <c r="AD28" s="26">
        <v>0</v>
      </c>
      <c r="AE28" s="26">
        <v>0</v>
      </c>
      <c r="AF28" s="26">
        <v>0</v>
      </c>
      <c r="AG28" s="80">
        <v>0</v>
      </c>
      <c r="AH28" s="80">
        <v>0</v>
      </c>
      <c r="AI28" s="80">
        <v>0</v>
      </c>
      <c r="AJ28" s="26" t="s">
        <v>260</v>
      </c>
      <c r="AK28" s="26">
        <v>0</v>
      </c>
      <c r="AL28" s="26">
        <v>0</v>
      </c>
      <c r="AM28" s="26">
        <v>0</v>
      </c>
      <c r="AN28" s="26">
        <v>0</v>
      </c>
      <c r="AO28" s="80">
        <v>0</v>
      </c>
      <c r="AP28" s="80">
        <v>0</v>
      </c>
      <c r="AQ28" s="80">
        <v>0</v>
      </c>
    </row>
    <row r="29" spans="1:85" ht="30" x14ac:dyDescent="0.25">
      <c r="A29" s="162" t="s">
        <v>199</v>
      </c>
      <c r="B29" s="163" t="s">
        <v>200</v>
      </c>
      <c r="C29" s="75" t="s">
        <v>259</v>
      </c>
      <c r="D29" s="26" t="s">
        <v>260</v>
      </c>
      <c r="E29" s="26">
        <v>0</v>
      </c>
      <c r="F29" s="26">
        <v>0</v>
      </c>
      <c r="G29" s="26">
        <v>0</v>
      </c>
      <c r="H29" s="26">
        <v>0</v>
      </c>
      <c r="I29" s="80">
        <v>0</v>
      </c>
      <c r="J29" s="80">
        <v>0</v>
      </c>
      <c r="K29" s="80">
        <v>0</v>
      </c>
      <c r="L29" s="26" t="s">
        <v>260</v>
      </c>
      <c r="M29" s="26">
        <v>0</v>
      </c>
      <c r="N29" s="26">
        <v>0</v>
      </c>
      <c r="O29" s="26">
        <v>0</v>
      </c>
      <c r="P29" s="26">
        <v>0</v>
      </c>
      <c r="Q29" s="80">
        <v>0</v>
      </c>
      <c r="R29" s="80">
        <v>0</v>
      </c>
      <c r="S29" s="80">
        <v>0</v>
      </c>
      <c r="T29" s="26" t="s">
        <v>260</v>
      </c>
      <c r="U29" s="26">
        <v>0</v>
      </c>
      <c r="V29" s="26">
        <v>0</v>
      </c>
      <c r="W29" s="26">
        <v>0</v>
      </c>
      <c r="X29" s="26">
        <v>0</v>
      </c>
      <c r="Y29" s="80">
        <v>0</v>
      </c>
      <c r="Z29" s="80">
        <v>0</v>
      </c>
      <c r="AA29" s="80">
        <v>0</v>
      </c>
      <c r="AB29" s="26" t="s">
        <v>260</v>
      </c>
      <c r="AC29" s="26">
        <v>0</v>
      </c>
      <c r="AD29" s="26">
        <v>0</v>
      </c>
      <c r="AE29" s="26">
        <v>0</v>
      </c>
      <c r="AF29" s="26">
        <v>0</v>
      </c>
      <c r="AG29" s="80">
        <v>0</v>
      </c>
      <c r="AH29" s="80">
        <v>0</v>
      </c>
      <c r="AI29" s="80">
        <v>0</v>
      </c>
      <c r="AJ29" s="26" t="s">
        <v>260</v>
      </c>
      <c r="AK29" s="26">
        <v>0</v>
      </c>
      <c r="AL29" s="26">
        <v>0</v>
      </c>
      <c r="AM29" s="26">
        <v>0</v>
      </c>
      <c r="AN29" s="26">
        <v>0</v>
      </c>
      <c r="AO29" s="80">
        <v>0</v>
      </c>
      <c r="AP29" s="80">
        <v>0</v>
      </c>
      <c r="AQ29" s="80">
        <v>0</v>
      </c>
    </row>
    <row r="30" spans="1:85" ht="30" x14ac:dyDescent="0.25">
      <c r="A30" s="162" t="s">
        <v>201</v>
      </c>
      <c r="B30" s="163" t="s">
        <v>202</v>
      </c>
      <c r="C30" s="75" t="s">
        <v>259</v>
      </c>
      <c r="D30" s="26" t="s">
        <v>260</v>
      </c>
      <c r="E30" s="26">
        <v>0</v>
      </c>
      <c r="F30" s="26">
        <v>0</v>
      </c>
      <c r="G30" s="26">
        <v>0</v>
      </c>
      <c r="H30" s="26">
        <v>0</v>
      </c>
      <c r="I30" s="80">
        <v>0</v>
      </c>
      <c r="J30" s="80">
        <v>0</v>
      </c>
      <c r="K30" s="80">
        <v>0</v>
      </c>
      <c r="L30" s="26" t="s">
        <v>260</v>
      </c>
      <c r="M30" s="26">
        <v>0</v>
      </c>
      <c r="N30" s="26">
        <v>0</v>
      </c>
      <c r="O30" s="26">
        <v>0</v>
      </c>
      <c r="P30" s="26">
        <v>0</v>
      </c>
      <c r="Q30" s="80">
        <v>0</v>
      </c>
      <c r="R30" s="80">
        <v>0</v>
      </c>
      <c r="S30" s="80">
        <v>0</v>
      </c>
      <c r="T30" s="26" t="s">
        <v>260</v>
      </c>
      <c r="U30" s="26">
        <v>0</v>
      </c>
      <c r="V30" s="26">
        <v>0</v>
      </c>
      <c r="W30" s="26">
        <v>0</v>
      </c>
      <c r="X30" s="26">
        <v>0</v>
      </c>
      <c r="Y30" s="80">
        <v>0</v>
      </c>
      <c r="Z30" s="80">
        <v>0</v>
      </c>
      <c r="AA30" s="80">
        <v>0</v>
      </c>
      <c r="AB30" s="26" t="s">
        <v>260</v>
      </c>
      <c r="AC30" s="26">
        <v>0</v>
      </c>
      <c r="AD30" s="26">
        <v>0</v>
      </c>
      <c r="AE30" s="26">
        <v>0</v>
      </c>
      <c r="AF30" s="26">
        <v>0</v>
      </c>
      <c r="AG30" s="80">
        <v>0</v>
      </c>
      <c r="AH30" s="80">
        <v>0</v>
      </c>
      <c r="AI30" s="80">
        <v>0</v>
      </c>
      <c r="AJ30" s="26" t="s">
        <v>260</v>
      </c>
      <c r="AK30" s="26">
        <v>0</v>
      </c>
      <c r="AL30" s="26">
        <v>0</v>
      </c>
      <c r="AM30" s="26">
        <v>0</v>
      </c>
      <c r="AN30" s="26">
        <v>0</v>
      </c>
      <c r="AO30" s="80">
        <v>0</v>
      </c>
      <c r="AP30" s="80">
        <v>0</v>
      </c>
      <c r="AQ30" s="80">
        <v>0</v>
      </c>
    </row>
    <row r="31" spans="1:85" ht="30" x14ac:dyDescent="0.25">
      <c r="A31" s="162" t="s">
        <v>122</v>
      </c>
      <c r="B31" s="163" t="s">
        <v>203</v>
      </c>
      <c r="C31" s="75" t="s">
        <v>259</v>
      </c>
      <c r="D31" s="26" t="s">
        <v>260</v>
      </c>
      <c r="E31" s="26">
        <v>0</v>
      </c>
      <c r="F31" s="26">
        <v>0</v>
      </c>
      <c r="G31" s="26">
        <v>0</v>
      </c>
      <c r="H31" s="26">
        <v>0</v>
      </c>
      <c r="I31" s="80">
        <v>0</v>
      </c>
      <c r="J31" s="80">
        <v>0</v>
      </c>
      <c r="K31" s="80">
        <v>0</v>
      </c>
      <c r="L31" s="26" t="s">
        <v>260</v>
      </c>
      <c r="M31" s="26">
        <v>0</v>
      </c>
      <c r="N31" s="26">
        <v>0</v>
      </c>
      <c r="O31" s="26">
        <v>0</v>
      </c>
      <c r="P31" s="26">
        <v>0</v>
      </c>
      <c r="Q31" s="80">
        <v>0</v>
      </c>
      <c r="R31" s="80">
        <v>0</v>
      </c>
      <c r="S31" s="80">
        <v>0</v>
      </c>
      <c r="T31" s="26" t="s">
        <v>260</v>
      </c>
      <c r="U31" s="26">
        <v>0</v>
      </c>
      <c r="V31" s="26">
        <v>0</v>
      </c>
      <c r="W31" s="26">
        <v>0</v>
      </c>
      <c r="X31" s="26">
        <v>0</v>
      </c>
      <c r="Y31" s="80">
        <v>0</v>
      </c>
      <c r="Z31" s="80">
        <v>0</v>
      </c>
      <c r="AA31" s="80">
        <v>0</v>
      </c>
      <c r="AB31" s="26" t="s">
        <v>260</v>
      </c>
      <c r="AC31" s="26">
        <v>0</v>
      </c>
      <c r="AD31" s="26">
        <v>0</v>
      </c>
      <c r="AE31" s="26">
        <v>0</v>
      </c>
      <c r="AF31" s="26">
        <v>0</v>
      </c>
      <c r="AG31" s="80">
        <v>0</v>
      </c>
      <c r="AH31" s="80">
        <v>0</v>
      </c>
      <c r="AI31" s="80">
        <v>0</v>
      </c>
      <c r="AJ31" s="26" t="s">
        <v>260</v>
      </c>
      <c r="AK31" s="26">
        <v>0</v>
      </c>
      <c r="AL31" s="26">
        <v>0</v>
      </c>
      <c r="AM31" s="26">
        <v>0</v>
      </c>
      <c r="AN31" s="26">
        <v>0</v>
      </c>
      <c r="AO31" s="80">
        <v>0</v>
      </c>
      <c r="AP31" s="80">
        <v>0</v>
      </c>
      <c r="AQ31" s="80">
        <v>0</v>
      </c>
    </row>
    <row r="32" spans="1:85" ht="30" x14ac:dyDescent="0.25">
      <c r="A32" s="162" t="s">
        <v>204</v>
      </c>
      <c r="B32" s="163" t="s">
        <v>205</v>
      </c>
      <c r="C32" s="75" t="s">
        <v>259</v>
      </c>
      <c r="D32" s="26" t="s">
        <v>260</v>
      </c>
      <c r="E32" s="26">
        <v>0</v>
      </c>
      <c r="F32" s="26">
        <v>0</v>
      </c>
      <c r="G32" s="26">
        <v>0</v>
      </c>
      <c r="H32" s="26">
        <v>0</v>
      </c>
      <c r="I32" s="80">
        <v>0</v>
      </c>
      <c r="J32" s="80">
        <v>0</v>
      </c>
      <c r="K32" s="80">
        <v>0</v>
      </c>
      <c r="L32" s="26" t="s">
        <v>260</v>
      </c>
      <c r="M32" s="26">
        <v>0</v>
      </c>
      <c r="N32" s="26">
        <v>0</v>
      </c>
      <c r="O32" s="26">
        <v>0</v>
      </c>
      <c r="P32" s="26">
        <v>0</v>
      </c>
      <c r="Q32" s="80">
        <v>0</v>
      </c>
      <c r="R32" s="80">
        <v>0</v>
      </c>
      <c r="S32" s="80">
        <v>0</v>
      </c>
      <c r="T32" s="26" t="s">
        <v>260</v>
      </c>
      <c r="U32" s="26">
        <v>0</v>
      </c>
      <c r="V32" s="26">
        <v>0</v>
      </c>
      <c r="W32" s="26">
        <v>0</v>
      </c>
      <c r="X32" s="26">
        <v>0</v>
      </c>
      <c r="Y32" s="80">
        <v>0</v>
      </c>
      <c r="Z32" s="80">
        <v>0</v>
      </c>
      <c r="AA32" s="80">
        <v>0</v>
      </c>
      <c r="AB32" s="26" t="s">
        <v>260</v>
      </c>
      <c r="AC32" s="26">
        <v>0</v>
      </c>
      <c r="AD32" s="26">
        <v>0</v>
      </c>
      <c r="AE32" s="26">
        <v>0</v>
      </c>
      <c r="AF32" s="26">
        <v>0</v>
      </c>
      <c r="AG32" s="80">
        <v>0</v>
      </c>
      <c r="AH32" s="80">
        <v>0</v>
      </c>
      <c r="AI32" s="80">
        <v>0</v>
      </c>
      <c r="AJ32" s="26" t="s">
        <v>260</v>
      </c>
      <c r="AK32" s="26">
        <v>0</v>
      </c>
      <c r="AL32" s="26">
        <v>0</v>
      </c>
      <c r="AM32" s="26">
        <v>0</v>
      </c>
      <c r="AN32" s="26">
        <v>0</v>
      </c>
      <c r="AO32" s="80">
        <v>0</v>
      </c>
      <c r="AP32" s="80">
        <v>0</v>
      </c>
      <c r="AQ32" s="80">
        <v>0</v>
      </c>
    </row>
    <row r="33" spans="1:43" ht="30" x14ac:dyDescent="0.25">
      <c r="A33" s="162" t="s">
        <v>206</v>
      </c>
      <c r="B33" s="163" t="s">
        <v>207</v>
      </c>
      <c r="C33" s="75" t="s">
        <v>259</v>
      </c>
      <c r="D33" s="26" t="s">
        <v>260</v>
      </c>
      <c r="E33" s="26">
        <v>0</v>
      </c>
      <c r="F33" s="26">
        <v>0</v>
      </c>
      <c r="G33" s="26">
        <v>0</v>
      </c>
      <c r="H33" s="26">
        <v>0</v>
      </c>
      <c r="I33" s="80">
        <v>0</v>
      </c>
      <c r="J33" s="80">
        <v>0</v>
      </c>
      <c r="K33" s="80">
        <v>0</v>
      </c>
      <c r="L33" s="26" t="s">
        <v>260</v>
      </c>
      <c r="M33" s="26">
        <v>0</v>
      </c>
      <c r="N33" s="26">
        <v>0</v>
      </c>
      <c r="O33" s="26">
        <v>0</v>
      </c>
      <c r="P33" s="26">
        <v>0</v>
      </c>
      <c r="Q33" s="80">
        <v>0</v>
      </c>
      <c r="R33" s="80">
        <v>0</v>
      </c>
      <c r="S33" s="80">
        <v>0</v>
      </c>
      <c r="T33" s="26" t="s">
        <v>260</v>
      </c>
      <c r="U33" s="26">
        <v>0</v>
      </c>
      <c r="V33" s="26">
        <v>0</v>
      </c>
      <c r="W33" s="26">
        <v>0</v>
      </c>
      <c r="X33" s="26">
        <v>0</v>
      </c>
      <c r="Y33" s="80">
        <v>0</v>
      </c>
      <c r="Z33" s="80">
        <v>0</v>
      </c>
      <c r="AA33" s="80">
        <v>0</v>
      </c>
      <c r="AB33" s="26" t="s">
        <v>260</v>
      </c>
      <c r="AC33" s="26">
        <v>0</v>
      </c>
      <c r="AD33" s="26">
        <v>0</v>
      </c>
      <c r="AE33" s="26">
        <v>0</v>
      </c>
      <c r="AF33" s="26">
        <v>0</v>
      </c>
      <c r="AG33" s="80">
        <v>0</v>
      </c>
      <c r="AH33" s="80">
        <v>0</v>
      </c>
      <c r="AI33" s="80">
        <v>0</v>
      </c>
      <c r="AJ33" s="26" t="s">
        <v>260</v>
      </c>
      <c r="AK33" s="26">
        <v>0</v>
      </c>
      <c r="AL33" s="26">
        <v>0</v>
      </c>
      <c r="AM33" s="26">
        <v>0</v>
      </c>
      <c r="AN33" s="26">
        <v>0</v>
      </c>
      <c r="AO33" s="80">
        <v>0</v>
      </c>
      <c r="AP33" s="80">
        <v>0</v>
      </c>
      <c r="AQ33" s="80">
        <v>0</v>
      </c>
    </row>
    <row r="34" spans="1:43" ht="30" x14ac:dyDescent="0.25">
      <c r="A34" s="162" t="s">
        <v>123</v>
      </c>
      <c r="B34" s="163" t="s">
        <v>208</v>
      </c>
      <c r="C34" s="75" t="s">
        <v>259</v>
      </c>
      <c r="D34" s="26" t="s">
        <v>260</v>
      </c>
      <c r="E34" s="26">
        <v>0</v>
      </c>
      <c r="F34" s="26">
        <v>0</v>
      </c>
      <c r="G34" s="26">
        <v>0</v>
      </c>
      <c r="H34" s="26">
        <v>0</v>
      </c>
      <c r="I34" s="80">
        <v>0</v>
      </c>
      <c r="J34" s="80">
        <v>0</v>
      </c>
      <c r="K34" s="80">
        <v>0</v>
      </c>
      <c r="L34" s="26" t="s">
        <v>260</v>
      </c>
      <c r="M34" s="26">
        <v>0</v>
      </c>
      <c r="N34" s="26">
        <v>0</v>
      </c>
      <c r="O34" s="26">
        <v>0</v>
      </c>
      <c r="P34" s="26">
        <v>0</v>
      </c>
      <c r="Q34" s="80">
        <v>0</v>
      </c>
      <c r="R34" s="80">
        <v>0</v>
      </c>
      <c r="S34" s="80">
        <v>0</v>
      </c>
      <c r="T34" s="26" t="s">
        <v>260</v>
      </c>
      <c r="U34" s="26">
        <v>0</v>
      </c>
      <c r="V34" s="26">
        <v>0</v>
      </c>
      <c r="W34" s="26">
        <v>0</v>
      </c>
      <c r="X34" s="26">
        <v>0</v>
      </c>
      <c r="Y34" s="80">
        <v>0</v>
      </c>
      <c r="Z34" s="80">
        <v>0</v>
      </c>
      <c r="AA34" s="80">
        <v>0</v>
      </c>
      <c r="AB34" s="26" t="s">
        <v>260</v>
      </c>
      <c r="AC34" s="26">
        <v>0</v>
      </c>
      <c r="AD34" s="26">
        <v>0</v>
      </c>
      <c r="AE34" s="26">
        <v>0</v>
      </c>
      <c r="AF34" s="26">
        <v>0</v>
      </c>
      <c r="AG34" s="80">
        <v>0</v>
      </c>
      <c r="AH34" s="80">
        <v>0</v>
      </c>
      <c r="AI34" s="80">
        <v>0</v>
      </c>
      <c r="AJ34" s="26" t="s">
        <v>260</v>
      </c>
      <c r="AK34" s="26">
        <v>0</v>
      </c>
      <c r="AL34" s="26">
        <v>0</v>
      </c>
      <c r="AM34" s="26">
        <v>0</v>
      </c>
      <c r="AN34" s="26">
        <v>0</v>
      </c>
      <c r="AO34" s="80">
        <v>0</v>
      </c>
      <c r="AP34" s="80">
        <v>0</v>
      </c>
      <c r="AQ34" s="80">
        <v>0</v>
      </c>
    </row>
    <row r="35" spans="1:43" ht="30" x14ac:dyDescent="0.25">
      <c r="A35" s="162" t="s">
        <v>136</v>
      </c>
      <c r="B35" s="163" t="s">
        <v>209</v>
      </c>
      <c r="C35" s="75" t="s">
        <v>259</v>
      </c>
      <c r="D35" s="26" t="s">
        <v>260</v>
      </c>
      <c r="E35" s="26">
        <v>0</v>
      </c>
      <c r="F35" s="26">
        <v>0</v>
      </c>
      <c r="G35" s="26">
        <v>0</v>
      </c>
      <c r="H35" s="26">
        <v>0</v>
      </c>
      <c r="I35" s="80">
        <v>0</v>
      </c>
      <c r="J35" s="80">
        <v>0</v>
      </c>
      <c r="K35" s="80">
        <v>0</v>
      </c>
      <c r="L35" s="26" t="s">
        <v>260</v>
      </c>
      <c r="M35" s="26">
        <v>0</v>
      </c>
      <c r="N35" s="26">
        <v>0</v>
      </c>
      <c r="O35" s="26">
        <v>0</v>
      </c>
      <c r="P35" s="26">
        <v>0</v>
      </c>
      <c r="Q35" s="80">
        <v>0</v>
      </c>
      <c r="R35" s="80">
        <v>0</v>
      </c>
      <c r="S35" s="80">
        <v>0</v>
      </c>
      <c r="T35" s="26" t="s">
        <v>260</v>
      </c>
      <c r="U35" s="26">
        <v>0</v>
      </c>
      <c r="V35" s="26">
        <v>0</v>
      </c>
      <c r="W35" s="26">
        <v>0</v>
      </c>
      <c r="X35" s="26">
        <v>0</v>
      </c>
      <c r="Y35" s="80">
        <v>0</v>
      </c>
      <c r="Z35" s="80">
        <v>0</v>
      </c>
      <c r="AA35" s="80">
        <v>0</v>
      </c>
      <c r="AB35" s="26" t="s">
        <v>260</v>
      </c>
      <c r="AC35" s="26">
        <v>0</v>
      </c>
      <c r="AD35" s="26">
        <v>0</v>
      </c>
      <c r="AE35" s="26">
        <v>0</v>
      </c>
      <c r="AF35" s="26">
        <v>0</v>
      </c>
      <c r="AG35" s="80">
        <v>0</v>
      </c>
      <c r="AH35" s="80">
        <v>0</v>
      </c>
      <c r="AI35" s="80">
        <v>0</v>
      </c>
      <c r="AJ35" s="26" t="s">
        <v>260</v>
      </c>
      <c r="AK35" s="26">
        <v>0</v>
      </c>
      <c r="AL35" s="26">
        <v>0</v>
      </c>
      <c r="AM35" s="26">
        <v>0</v>
      </c>
      <c r="AN35" s="26">
        <v>0</v>
      </c>
      <c r="AO35" s="80">
        <v>0</v>
      </c>
      <c r="AP35" s="80">
        <v>0</v>
      </c>
      <c r="AQ35" s="80">
        <v>0</v>
      </c>
    </row>
    <row r="36" spans="1:43" ht="60" x14ac:dyDescent="0.25">
      <c r="A36" s="162" t="s">
        <v>136</v>
      </c>
      <c r="B36" s="163" t="s">
        <v>210</v>
      </c>
      <c r="C36" s="75" t="s">
        <v>259</v>
      </c>
      <c r="D36" s="26" t="s">
        <v>260</v>
      </c>
      <c r="E36" s="26">
        <v>0</v>
      </c>
      <c r="F36" s="26">
        <v>0</v>
      </c>
      <c r="G36" s="26">
        <v>0</v>
      </c>
      <c r="H36" s="26">
        <v>0</v>
      </c>
      <c r="I36" s="80">
        <v>0</v>
      </c>
      <c r="J36" s="80">
        <v>0</v>
      </c>
      <c r="K36" s="80">
        <v>0</v>
      </c>
      <c r="L36" s="26" t="s">
        <v>260</v>
      </c>
      <c r="M36" s="26">
        <v>0</v>
      </c>
      <c r="N36" s="26">
        <v>0</v>
      </c>
      <c r="O36" s="26">
        <v>0</v>
      </c>
      <c r="P36" s="26">
        <v>0</v>
      </c>
      <c r="Q36" s="80">
        <v>0</v>
      </c>
      <c r="R36" s="80">
        <v>0</v>
      </c>
      <c r="S36" s="80">
        <v>0</v>
      </c>
      <c r="T36" s="26" t="s">
        <v>260</v>
      </c>
      <c r="U36" s="26">
        <v>0</v>
      </c>
      <c r="V36" s="26">
        <v>0</v>
      </c>
      <c r="W36" s="26">
        <v>0</v>
      </c>
      <c r="X36" s="26">
        <v>0</v>
      </c>
      <c r="Y36" s="80">
        <v>0</v>
      </c>
      <c r="Z36" s="80">
        <v>0</v>
      </c>
      <c r="AA36" s="80">
        <v>0</v>
      </c>
      <c r="AB36" s="26" t="s">
        <v>260</v>
      </c>
      <c r="AC36" s="26">
        <v>0</v>
      </c>
      <c r="AD36" s="26">
        <v>0</v>
      </c>
      <c r="AE36" s="26">
        <v>0</v>
      </c>
      <c r="AF36" s="26">
        <v>0</v>
      </c>
      <c r="AG36" s="80">
        <v>0</v>
      </c>
      <c r="AH36" s="80">
        <v>0</v>
      </c>
      <c r="AI36" s="80">
        <v>0</v>
      </c>
      <c r="AJ36" s="26" t="s">
        <v>260</v>
      </c>
      <c r="AK36" s="26">
        <v>0</v>
      </c>
      <c r="AL36" s="26">
        <v>0</v>
      </c>
      <c r="AM36" s="26">
        <v>0</v>
      </c>
      <c r="AN36" s="26">
        <v>0</v>
      </c>
      <c r="AO36" s="80">
        <v>0</v>
      </c>
      <c r="AP36" s="80">
        <v>0</v>
      </c>
      <c r="AQ36" s="80">
        <v>0</v>
      </c>
    </row>
    <row r="37" spans="1:43" ht="45" x14ac:dyDescent="0.25">
      <c r="A37" s="162" t="s">
        <v>136</v>
      </c>
      <c r="B37" s="163" t="s">
        <v>211</v>
      </c>
      <c r="C37" s="75" t="s">
        <v>259</v>
      </c>
      <c r="D37" s="26" t="s">
        <v>260</v>
      </c>
      <c r="E37" s="26">
        <v>0</v>
      </c>
      <c r="F37" s="26">
        <v>0</v>
      </c>
      <c r="G37" s="26">
        <v>0</v>
      </c>
      <c r="H37" s="26">
        <v>0</v>
      </c>
      <c r="I37" s="80">
        <v>0</v>
      </c>
      <c r="J37" s="80">
        <v>0</v>
      </c>
      <c r="K37" s="80">
        <v>0</v>
      </c>
      <c r="L37" s="26" t="s">
        <v>260</v>
      </c>
      <c r="M37" s="26">
        <v>0</v>
      </c>
      <c r="N37" s="26">
        <v>0</v>
      </c>
      <c r="O37" s="26">
        <v>0</v>
      </c>
      <c r="P37" s="26">
        <v>0</v>
      </c>
      <c r="Q37" s="80">
        <v>0</v>
      </c>
      <c r="R37" s="80">
        <v>0</v>
      </c>
      <c r="S37" s="80">
        <v>0</v>
      </c>
      <c r="T37" s="26" t="s">
        <v>260</v>
      </c>
      <c r="U37" s="26">
        <v>0</v>
      </c>
      <c r="V37" s="26">
        <v>0</v>
      </c>
      <c r="W37" s="26">
        <v>0</v>
      </c>
      <c r="X37" s="26">
        <v>0</v>
      </c>
      <c r="Y37" s="80">
        <v>0</v>
      </c>
      <c r="Z37" s="80">
        <v>0</v>
      </c>
      <c r="AA37" s="80">
        <v>0</v>
      </c>
      <c r="AB37" s="26" t="s">
        <v>260</v>
      </c>
      <c r="AC37" s="26">
        <v>0</v>
      </c>
      <c r="AD37" s="26">
        <v>0</v>
      </c>
      <c r="AE37" s="26">
        <v>0</v>
      </c>
      <c r="AF37" s="26">
        <v>0</v>
      </c>
      <c r="AG37" s="80">
        <v>0</v>
      </c>
      <c r="AH37" s="80">
        <v>0</v>
      </c>
      <c r="AI37" s="80">
        <v>0</v>
      </c>
      <c r="AJ37" s="26" t="s">
        <v>260</v>
      </c>
      <c r="AK37" s="26">
        <v>0</v>
      </c>
      <c r="AL37" s="26">
        <v>0</v>
      </c>
      <c r="AM37" s="26">
        <v>0</v>
      </c>
      <c r="AN37" s="26">
        <v>0</v>
      </c>
      <c r="AO37" s="80">
        <v>0</v>
      </c>
      <c r="AP37" s="80">
        <v>0</v>
      </c>
      <c r="AQ37" s="80">
        <v>0</v>
      </c>
    </row>
    <row r="38" spans="1:43" ht="45" x14ac:dyDescent="0.25">
      <c r="A38" s="162" t="s">
        <v>136</v>
      </c>
      <c r="B38" s="163" t="s">
        <v>212</v>
      </c>
      <c r="C38" s="75" t="s">
        <v>259</v>
      </c>
      <c r="D38" s="26" t="s">
        <v>260</v>
      </c>
      <c r="E38" s="26">
        <v>0</v>
      </c>
      <c r="F38" s="26">
        <v>0</v>
      </c>
      <c r="G38" s="26">
        <v>0</v>
      </c>
      <c r="H38" s="26">
        <v>0</v>
      </c>
      <c r="I38" s="80">
        <v>0</v>
      </c>
      <c r="J38" s="80">
        <v>0</v>
      </c>
      <c r="K38" s="80">
        <v>0</v>
      </c>
      <c r="L38" s="26" t="s">
        <v>260</v>
      </c>
      <c r="M38" s="26">
        <v>0</v>
      </c>
      <c r="N38" s="26">
        <v>0</v>
      </c>
      <c r="O38" s="26">
        <v>0</v>
      </c>
      <c r="P38" s="26">
        <v>0</v>
      </c>
      <c r="Q38" s="80">
        <v>0</v>
      </c>
      <c r="R38" s="80">
        <v>0</v>
      </c>
      <c r="S38" s="80">
        <v>0</v>
      </c>
      <c r="T38" s="26" t="s">
        <v>260</v>
      </c>
      <c r="U38" s="26">
        <v>0</v>
      </c>
      <c r="V38" s="26">
        <v>0</v>
      </c>
      <c r="W38" s="26">
        <v>0</v>
      </c>
      <c r="X38" s="26">
        <v>0</v>
      </c>
      <c r="Y38" s="80">
        <v>0</v>
      </c>
      <c r="Z38" s="80">
        <v>0</v>
      </c>
      <c r="AA38" s="80">
        <v>0</v>
      </c>
      <c r="AB38" s="26" t="s">
        <v>260</v>
      </c>
      <c r="AC38" s="26">
        <v>0</v>
      </c>
      <c r="AD38" s="26">
        <v>0</v>
      </c>
      <c r="AE38" s="26">
        <v>0</v>
      </c>
      <c r="AF38" s="26">
        <v>0</v>
      </c>
      <c r="AG38" s="80">
        <v>0</v>
      </c>
      <c r="AH38" s="80">
        <v>0</v>
      </c>
      <c r="AI38" s="80">
        <v>0</v>
      </c>
      <c r="AJ38" s="26" t="s">
        <v>260</v>
      </c>
      <c r="AK38" s="26">
        <v>0</v>
      </c>
      <c r="AL38" s="26">
        <v>0</v>
      </c>
      <c r="AM38" s="26">
        <v>0</v>
      </c>
      <c r="AN38" s="26">
        <v>0</v>
      </c>
      <c r="AO38" s="80">
        <v>0</v>
      </c>
      <c r="AP38" s="80">
        <v>0</v>
      </c>
      <c r="AQ38" s="80">
        <v>0</v>
      </c>
    </row>
    <row r="39" spans="1:43" ht="30" x14ac:dyDescent="0.25">
      <c r="A39" s="162" t="s">
        <v>137</v>
      </c>
      <c r="B39" s="163" t="s">
        <v>209</v>
      </c>
      <c r="C39" s="75" t="s">
        <v>259</v>
      </c>
      <c r="D39" s="26" t="s">
        <v>260</v>
      </c>
      <c r="E39" s="26">
        <v>0</v>
      </c>
      <c r="F39" s="26">
        <v>0</v>
      </c>
      <c r="G39" s="26">
        <v>0</v>
      </c>
      <c r="H39" s="26">
        <v>0</v>
      </c>
      <c r="I39" s="80">
        <v>0</v>
      </c>
      <c r="J39" s="80">
        <v>0</v>
      </c>
      <c r="K39" s="80">
        <v>0</v>
      </c>
      <c r="L39" s="26" t="s">
        <v>260</v>
      </c>
      <c r="M39" s="26">
        <v>0</v>
      </c>
      <c r="N39" s="26">
        <v>0</v>
      </c>
      <c r="O39" s="26">
        <v>0</v>
      </c>
      <c r="P39" s="26">
        <v>0</v>
      </c>
      <c r="Q39" s="80">
        <v>0</v>
      </c>
      <c r="R39" s="80">
        <v>0</v>
      </c>
      <c r="S39" s="80">
        <v>0</v>
      </c>
      <c r="T39" s="26" t="s">
        <v>260</v>
      </c>
      <c r="U39" s="26">
        <v>0</v>
      </c>
      <c r="V39" s="26">
        <v>0</v>
      </c>
      <c r="W39" s="26">
        <v>0</v>
      </c>
      <c r="X39" s="26">
        <v>0</v>
      </c>
      <c r="Y39" s="80">
        <v>0</v>
      </c>
      <c r="Z39" s="80">
        <v>0</v>
      </c>
      <c r="AA39" s="80">
        <v>0</v>
      </c>
      <c r="AB39" s="26" t="s">
        <v>260</v>
      </c>
      <c r="AC39" s="26">
        <v>0</v>
      </c>
      <c r="AD39" s="26">
        <v>0</v>
      </c>
      <c r="AE39" s="26">
        <v>0</v>
      </c>
      <c r="AF39" s="26">
        <v>0</v>
      </c>
      <c r="AG39" s="80">
        <v>0</v>
      </c>
      <c r="AH39" s="80">
        <v>0</v>
      </c>
      <c r="AI39" s="80">
        <v>0</v>
      </c>
      <c r="AJ39" s="26" t="s">
        <v>260</v>
      </c>
      <c r="AK39" s="26">
        <v>0</v>
      </c>
      <c r="AL39" s="26">
        <v>0</v>
      </c>
      <c r="AM39" s="26">
        <v>0</v>
      </c>
      <c r="AN39" s="26">
        <v>0</v>
      </c>
      <c r="AO39" s="80">
        <v>0</v>
      </c>
      <c r="AP39" s="80">
        <v>0</v>
      </c>
      <c r="AQ39" s="80">
        <v>0</v>
      </c>
    </row>
    <row r="40" spans="1:43" ht="60" x14ac:dyDescent="0.25">
      <c r="A40" s="162" t="s">
        <v>137</v>
      </c>
      <c r="B40" s="163" t="s">
        <v>210</v>
      </c>
      <c r="C40" s="75" t="s">
        <v>259</v>
      </c>
      <c r="D40" s="26" t="s">
        <v>260</v>
      </c>
      <c r="E40" s="26">
        <v>0</v>
      </c>
      <c r="F40" s="26">
        <v>0</v>
      </c>
      <c r="G40" s="26">
        <v>0</v>
      </c>
      <c r="H40" s="26">
        <v>0</v>
      </c>
      <c r="I40" s="80">
        <v>0</v>
      </c>
      <c r="J40" s="80">
        <v>0</v>
      </c>
      <c r="K40" s="80">
        <v>0</v>
      </c>
      <c r="L40" s="26" t="s">
        <v>260</v>
      </c>
      <c r="M40" s="26">
        <v>0</v>
      </c>
      <c r="N40" s="26">
        <v>0</v>
      </c>
      <c r="O40" s="26">
        <v>0</v>
      </c>
      <c r="P40" s="26">
        <v>0</v>
      </c>
      <c r="Q40" s="80">
        <v>0</v>
      </c>
      <c r="R40" s="80">
        <v>0</v>
      </c>
      <c r="S40" s="80">
        <v>0</v>
      </c>
      <c r="T40" s="26" t="s">
        <v>260</v>
      </c>
      <c r="U40" s="26">
        <v>0</v>
      </c>
      <c r="V40" s="26">
        <v>0</v>
      </c>
      <c r="W40" s="26">
        <v>0</v>
      </c>
      <c r="X40" s="26">
        <v>0</v>
      </c>
      <c r="Y40" s="80">
        <v>0</v>
      </c>
      <c r="Z40" s="80">
        <v>0</v>
      </c>
      <c r="AA40" s="80">
        <v>0</v>
      </c>
      <c r="AB40" s="26" t="s">
        <v>260</v>
      </c>
      <c r="AC40" s="26">
        <v>0</v>
      </c>
      <c r="AD40" s="26">
        <v>0</v>
      </c>
      <c r="AE40" s="26">
        <v>0</v>
      </c>
      <c r="AF40" s="26">
        <v>0</v>
      </c>
      <c r="AG40" s="80">
        <v>0</v>
      </c>
      <c r="AH40" s="80">
        <v>0</v>
      </c>
      <c r="AI40" s="80">
        <v>0</v>
      </c>
      <c r="AJ40" s="26" t="s">
        <v>260</v>
      </c>
      <c r="AK40" s="26">
        <v>0</v>
      </c>
      <c r="AL40" s="26">
        <v>0</v>
      </c>
      <c r="AM40" s="26">
        <v>0</v>
      </c>
      <c r="AN40" s="26">
        <v>0</v>
      </c>
      <c r="AO40" s="80">
        <v>0</v>
      </c>
      <c r="AP40" s="80">
        <v>0</v>
      </c>
      <c r="AQ40" s="80">
        <v>0</v>
      </c>
    </row>
    <row r="41" spans="1:43" ht="45" x14ac:dyDescent="0.25">
      <c r="A41" s="162" t="s">
        <v>137</v>
      </c>
      <c r="B41" s="163" t="s">
        <v>211</v>
      </c>
      <c r="C41" s="75" t="s">
        <v>259</v>
      </c>
      <c r="D41" s="26" t="s">
        <v>260</v>
      </c>
      <c r="E41" s="26">
        <v>0</v>
      </c>
      <c r="F41" s="26">
        <v>0</v>
      </c>
      <c r="G41" s="26">
        <v>0</v>
      </c>
      <c r="H41" s="26">
        <v>0</v>
      </c>
      <c r="I41" s="80">
        <v>0</v>
      </c>
      <c r="J41" s="80">
        <v>0</v>
      </c>
      <c r="K41" s="80">
        <v>0</v>
      </c>
      <c r="L41" s="26" t="s">
        <v>260</v>
      </c>
      <c r="M41" s="26">
        <v>0</v>
      </c>
      <c r="N41" s="26">
        <v>0</v>
      </c>
      <c r="O41" s="26">
        <v>0</v>
      </c>
      <c r="P41" s="26">
        <v>0</v>
      </c>
      <c r="Q41" s="80">
        <v>0</v>
      </c>
      <c r="R41" s="80">
        <v>0</v>
      </c>
      <c r="S41" s="80">
        <v>0</v>
      </c>
      <c r="T41" s="26" t="s">
        <v>260</v>
      </c>
      <c r="U41" s="26">
        <v>0</v>
      </c>
      <c r="V41" s="26">
        <v>0</v>
      </c>
      <c r="W41" s="26">
        <v>0</v>
      </c>
      <c r="X41" s="26">
        <v>0</v>
      </c>
      <c r="Y41" s="80">
        <v>0</v>
      </c>
      <c r="Z41" s="80">
        <v>0</v>
      </c>
      <c r="AA41" s="80">
        <v>0</v>
      </c>
      <c r="AB41" s="26" t="s">
        <v>260</v>
      </c>
      <c r="AC41" s="26">
        <v>0</v>
      </c>
      <c r="AD41" s="26">
        <v>0</v>
      </c>
      <c r="AE41" s="26">
        <v>0</v>
      </c>
      <c r="AF41" s="26">
        <v>0</v>
      </c>
      <c r="AG41" s="80">
        <v>0</v>
      </c>
      <c r="AH41" s="80">
        <v>0</v>
      </c>
      <c r="AI41" s="80">
        <v>0</v>
      </c>
      <c r="AJ41" s="26" t="s">
        <v>260</v>
      </c>
      <c r="AK41" s="26">
        <v>0</v>
      </c>
      <c r="AL41" s="26">
        <v>0</v>
      </c>
      <c r="AM41" s="26">
        <v>0</v>
      </c>
      <c r="AN41" s="26">
        <v>0</v>
      </c>
      <c r="AO41" s="80">
        <v>0</v>
      </c>
      <c r="AP41" s="80">
        <v>0</v>
      </c>
      <c r="AQ41" s="80">
        <v>0</v>
      </c>
    </row>
    <row r="42" spans="1:43" ht="45" x14ac:dyDescent="0.25">
      <c r="A42" s="162" t="s">
        <v>137</v>
      </c>
      <c r="B42" s="163" t="s">
        <v>213</v>
      </c>
      <c r="C42" s="75" t="s">
        <v>259</v>
      </c>
      <c r="D42" s="26" t="s">
        <v>260</v>
      </c>
      <c r="E42" s="26">
        <v>0</v>
      </c>
      <c r="F42" s="26">
        <v>0</v>
      </c>
      <c r="G42" s="26">
        <v>0</v>
      </c>
      <c r="H42" s="26">
        <v>0</v>
      </c>
      <c r="I42" s="80">
        <v>0</v>
      </c>
      <c r="J42" s="80">
        <v>0</v>
      </c>
      <c r="K42" s="80">
        <v>0</v>
      </c>
      <c r="L42" s="26" t="s">
        <v>260</v>
      </c>
      <c r="M42" s="26">
        <v>0</v>
      </c>
      <c r="N42" s="26">
        <v>0</v>
      </c>
      <c r="O42" s="26">
        <v>0</v>
      </c>
      <c r="P42" s="26">
        <v>0</v>
      </c>
      <c r="Q42" s="80">
        <v>0</v>
      </c>
      <c r="R42" s="80">
        <v>0</v>
      </c>
      <c r="S42" s="80">
        <v>0</v>
      </c>
      <c r="T42" s="26" t="s">
        <v>260</v>
      </c>
      <c r="U42" s="26">
        <v>0</v>
      </c>
      <c r="V42" s="26">
        <v>0</v>
      </c>
      <c r="W42" s="26">
        <v>0</v>
      </c>
      <c r="X42" s="26">
        <v>0</v>
      </c>
      <c r="Y42" s="80">
        <v>0</v>
      </c>
      <c r="Z42" s="80">
        <v>0</v>
      </c>
      <c r="AA42" s="80">
        <v>0</v>
      </c>
      <c r="AB42" s="26" t="s">
        <v>260</v>
      </c>
      <c r="AC42" s="26">
        <v>0</v>
      </c>
      <c r="AD42" s="26">
        <v>0</v>
      </c>
      <c r="AE42" s="26">
        <v>0</v>
      </c>
      <c r="AF42" s="26">
        <v>0</v>
      </c>
      <c r="AG42" s="80">
        <v>0</v>
      </c>
      <c r="AH42" s="80">
        <v>0</v>
      </c>
      <c r="AI42" s="80">
        <v>0</v>
      </c>
      <c r="AJ42" s="26" t="s">
        <v>260</v>
      </c>
      <c r="AK42" s="26">
        <v>0</v>
      </c>
      <c r="AL42" s="26">
        <v>0</v>
      </c>
      <c r="AM42" s="26">
        <v>0</v>
      </c>
      <c r="AN42" s="26">
        <v>0</v>
      </c>
      <c r="AO42" s="80">
        <v>0</v>
      </c>
      <c r="AP42" s="80">
        <v>0</v>
      </c>
      <c r="AQ42" s="80">
        <v>0</v>
      </c>
    </row>
    <row r="43" spans="1:43" ht="45" x14ac:dyDescent="0.25">
      <c r="A43" s="162" t="s">
        <v>124</v>
      </c>
      <c r="B43" s="163" t="s">
        <v>214</v>
      </c>
      <c r="C43" s="75" t="s">
        <v>259</v>
      </c>
      <c r="D43" s="26" t="s">
        <v>260</v>
      </c>
      <c r="E43" s="26">
        <v>0</v>
      </c>
      <c r="F43" s="26">
        <v>0</v>
      </c>
      <c r="G43" s="26">
        <v>0</v>
      </c>
      <c r="H43" s="26">
        <v>0</v>
      </c>
      <c r="I43" s="80">
        <v>0</v>
      </c>
      <c r="J43" s="80">
        <v>0</v>
      </c>
      <c r="K43" s="80">
        <v>0</v>
      </c>
      <c r="L43" s="26" t="s">
        <v>260</v>
      </c>
      <c r="M43" s="26">
        <v>0</v>
      </c>
      <c r="N43" s="26">
        <v>0</v>
      </c>
      <c r="O43" s="26">
        <v>0</v>
      </c>
      <c r="P43" s="26">
        <v>0</v>
      </c>
      <c r="Q43" s="80">
        <v>0</v>
      </c>
      <c r="R43" s="80">
        <v>0</v>
      </c>
      <c r="S43" s="80">
        <v>0</v>
      </c>
      <c r="T43" s="26" t="s">
        <v>260</v>
      </c>
      <c r="U43" s="26">
        <v>0</v>
      </c>
      <c r="V43" s="26">
        <v>0</v>
      </c>
      <c r="W43" s="26">
        <v>0</v>
      </c>
      <c r="X43" s="26">
        <v>0</v>
      </c>
      <c r="Y43" s="80">
        <v>0</v>
      </c>
      <c r="Z43" s="80">
        <v>0</v>
      </c>
      <c r="AA43" s="80">
        <v>0</v>
      </c>
      <c r="AB43" s="26" t="s">
        <v>260</v>
      </c>
      <c r="AC43" s="26">
        <v>0</v>
      </c>
      <c r="AD43" s="26">
        <v>0</v>
      </c>
      <c r="AE43" s="26">
        <v>0</v>
      </c>
      <c r="AF43" s="26">
        <v>0</v>
      </c>
      <c r="AG43" s="80">
        <v>0</v>
      </c>
      <c r="AH43" s="80">
        <v>0</v>
      </c>
      <c r="AI43" s="80">
        <v>0</v>
      </c>
      <c r="AJ43" s="26" t="s">
        <v>260</v>
      </c>
      <c r="AK43" s="26">
        <v>0</v>
      </c>
      <c r="AL43" s="26">
        <v>0</v>
      </c>
      <c r="AM43" s="26">
        <v>0</v>
      </c>
      <c r="AN43" s="26">
        <v>0</v>
      </c>
      <c r="AO43" s="80">
        <v>0</v>
      </c>
      <c r="AP43" s="80">
        <v>0</v>
      </c>
      <c r="AQ43" s="80">
        <v>0</v>
      </c>
    </row>
    <row r="44" spans="1:43" ht="45" x14ac:dyDescent="0.25">
      <c r="A44" s="162" t="s">
        <v>215</v>
      </c>
      <c r="B44" s="163" t="s">
        <v>216</v>
      </c>
      <c r="C44" s="75" t="s">
        <v>259</v>
      </c>
      <c r="D44" s="26" t="s">
        <v>260</v>
      </c>
      <c r="E44" s="26">
        <v>0</v>
      </c>
      <c r="F44" s="26">
        <v>0</v>
      </c>
      <c r="G44" s="26">
        <v>0</v>
      </c>
      <c r="H44" s="26">
        <v>0</v>
      </c>
      <c r="I44" s="80">
        <v>0</v>
      </c>
      <c r="J44" s="80">
        <v>0</v>
      </c>
      <c r="K44" s="80">
        <v>0</v>
      </c>
      <c r="L44" s="26" t="s">
        <v>260</v>
      </c>
      <c r="M44" s="26">
        <v>0</v>
      </c>
      <c r="N44" s="26">
        <v>0</v>
      </c>
      <c r="O44" s="26">
        <v>0</v>
      </c>
      <c r="P44" s="26">
        <v>0</v>
      </c>
      <c r="Q44" s="80">
        <v>0</v>
      </c>
      <c r="R44" s="80">
        <v>0</v>
      </c>
      <c r="S44" s="80">
        <v>0</v>
      </c>
      <c r="T44" s="26" t="s">
        <v>260</v>
      </c>
      <c r="U44" s="26">
        <v>0</v>
      </c>
      <c r="V44" s="26">
        <v>0</v>
      </c>
      <c r="W44" s="26">
        <v>0</v>
      </c>
      <c r="X44" s="26">
        <v>0</v>
      </c>
      <c r="Y44" s="80">
        <v>0</v>
      </c>
      <c r="Z44" s="80">
        <v>0</v>
      </c>
      <c r="AA44" s="80">
        <v>0</v>
      </c>
      <c r="AB44" s="26" t="s">
        <v>260</v>
      </c>
      <c r="AC44" s="26">
        <v>0</v>
      </c>
      <c r="AD44" s="26">
        <v>0</v>
      </c>
      <c r="AE44" s="26">
        <v>0</v>
      </c>
      <c r="AF44" s="26">
        <v>0</v>
      </c>
      <c r="AG44" s="80">
        <v>0</v>
      </c>
      <c r="AH44" s="80">
        <v>0</v>
      </c>
      <c r="AI44" s="80">
        <v>0</v>
      </c>
      <c r="AJ44" s="26" t="s">
        <v>260</v>
      </c>
      <c r="AK44" s="26">
        <v>0</v>
      </c>
      <c r="AL44" s="26">
        <v>0</v>
      </c>
      <c r="AM44" s="26">
        <v>0</v>
      </c>
      <c r="AN44" s="26">
        <v>0</v>
      </c>
      <c r="AO44" s="80">
        <v>0</v>
      </c>
      <c r="AP44" s="80">
        <v>0</v>
      </c>
      <c r="AQ44" s="80">
        <v>0</v>
      </c>
    </row>
    <row r="45" spans="1:43" ht="45" x14ac:dyDescent="0.25">
      <c r="A45" s="162" t="s">
        <v>217</v>
      </c>
      <c r="B45" s="163" t="s">
        <v>218</v>
      </c>
      <c r="C45" s="75" t="s">
        <v>259</v>
      </c>
      <c r="D45" s="26" t="s">
        <v>260</v>
      </c>
      <c r="E45" s="26">
        <v>0</v>
      </c>
      <c r="F45" s="26">
        <v>0</v>
      </c>
      <c r="G45" s="26">
        <v>0</v>
      </c>
      <c r="H45" s="26">
        <v>0</v>
      </c>
      <c r="I45" s="80">
        <v>0</v>
      </c>
      <c r="J45" s="80">
        <v>0</v>
      </c>
      <c r="K45" s="80">
        <v>0</v>
      </c>
      <c r="L45" s="26" t="s">
        <v>260</v>
      </c>
      <c r="M45" s="26">
        <v>0</v>
      </c>
      <c r="N45" s="26">
        <v>0</v>
      </c>
      <c r="O45" s="26">
        <v>0</v>
      </c>
      <c r="P45" s="26">
        <v>0</v>
      </c>
      <c r="Q45" s="80">
        <v>0</v>
      </c>
      <c r="R45" s="80">
        <v>0</v>
      </c>
      <c r="S45" s="80">
        <v>0</v>
      </c>
      <c r="T45" s="26" t="s">
        <v>260</v>
      </c>
      <c r="U45" s="26">
        <v>0</v>
      </c>
      <c r="V45" s="26">
        <v>0</v>
      </c>
      <c r="W45" s="26">
        <v>0</v>
      </c>
      <c r="X45" s="26">
        <v>0</v>
      </c>
      <c r="Y45" s="80">
        <v>0</v>
      </c>
      <c r="Z45" s="80">
        <v>0</v>
      </c>
      <c r="AA45" s="80">
        <v>0</v>
      </c>
      <c r="AB45" s="26" t="s">
        <v>260</v>
      </c>
      <c r="AC45" s="26">
        <v>0</v>
      </c>
      <c r="AD45" s="26">
        <v>0</v>
      </c>
      <c r="AE45" s="26">
        <v>0</v>
      </c>
      <c r="AF45" s="26">
        <v>0</v>
      </c>
      <c r="AG45" s="80">
        <v>0</v>
      </c>
      <c r="AH45" s="80">
        <v>0</v>
      </c>
      <c r="AI45" s="80">
        <v>0</v>
      </c>
      <c r="AJ45" s="26" t="s">
        <v>260</v>
      </c>
      <c r="AK45" s="26">
        <v>0</v>
      </c>
      <c r="AL45" s="26">
        <v>0</v>
      </c>
      <c r="AM45" s="26">
        <v>0</v>
      </c>
      <c r="AN45" s="26">
        <v>0</v>
      </c>
      <c r="AO45" s="80">
        <v>0</v>
      </c>
      <c r="AP45" s="80">
        <v>0</v>
      </c>
      <c r="AQ45" s="80">
        <v>0</v>
      </c>
    </row>
    <row r="46" spans="1:43" ht="29.25" x14ac:dyDescent="0.25">
      <c r="A46" s="160" t="s">
        <v>125</v>
      </c>
      <c r="B46" s="164" t="s">
        <v>219</v>
      </c>
      <c r="C46" s="76" t="s">
        <v>259</v>
      </c>
      <c r="D46" s="26" t="s">
        <v>260</v>
      </c>
      <c r="E46" s="26">
        <v>0</v>
      </c>
      <c r="F46" s="26">
        <v>0</v>
      </c>
      <c r="G46" s="26">
        <v>0</v>
      </c>
      <c r="H46" s="26">
        <v>0</v>
      </c>
      <c r="I46" s="80">
        <v>0</v>
      </c>
      <c r="J46" s="80">
        <v>0</v>
      </c>
      <c r="K46" s="80">
        <v>0</v>
      </c>
      <c r="L46" s="26" t="s">
        <v>260</v>
      </c>
      <c r="M46" s="26">
        <v>0</v>
      </c>
      <c r="N46" s="26">
        <v>0</v>
      </c>
      <c r="O46" s="26">
        <v>0</v>
      </c>
      <c r="P46" s="26">
        <v>0</v>
      </c>
      <c r="Q46" s="80">
        <v>0</v>
      </c>
      <c r="R46" s="80">
        <v>0</v>
      </c>
      <c r="S46" s="80">
        <v>0</v>
      </c>
      <c r="T46" s="26" t="s">
        <v>260</v>
      </c>
      <c r="U46" s="26">
        <v>0</v>
      </c>
      <c r="V46" s="26">
        <v>0</v>
      </c>
      <c r="W46" s="26">
        <v>0</v>
      </c>
      <c r="X46" s="26">
        <v>0</v>
      </c>
      <c r="Y46" s="80">
        <v>0</v>
      </c>
      <c r="Z46" s="80">
        <v>0</v>
      </c>
      <c r="AA46" s="80">
        <v>0</v>
      </c>
      <c r="AB46" s="26" t="s">
        <v>260</v>
      </c>
      <c r="AC46" s="26">
        <v>0</v>
      </c>
      <c r="AD46" s="26">
        <v>0</v>
      </c>
      <c r="AE46" s="26">
        <v>0</v>
      </c>
      <c r="AF46" s="26">
        <v>0</v>
      </c>
      <c r="AG46" s="80">
        <v>0</v>
      </c>
      <c r="AH46" s="80">
        <v>0</v>
      </c>
      <c r="AI46" s="80">
        <v>0</v>
      </c>
      <c r="AJ46" s="26" t="s">
        <v>260</v>
      </c>
      <c r="AK46" s="26">
        <v>0</v>
      </c>
      <c r="AL46" s="26">
        <v>0</v>
      </c>
      <c r="AM46" s="26">
        <v>0</v>
      </c>
      <c r="AN46" s="26">
        <v>0</v>
      </c>
      <c r="AO46" s="80">
        <v>0</v>
      </c>
      <c r="AP46" s="80">
        <v>0</v>
      </c>
      <c r="AQ46" s="80">
        <v>0</v>
      </c>
    </row>
    <row r="47" spans="1:43" ht="43.5" x14ac:dyDescent="0.25">
      <c r="A47" s="160" t="s">
        <v>138</v>
      </c>
      <c r="B47" s="164" t="s">
        <v>220</v>
      </c>
      <c r="C47" s="76" t="s">
        <v>259</v>
      </c>
      <c r="D47" s="26" t="s">
        <v>260</v>
      </c>
      <c r="E47" s="26">
        <v>0</v>
      </c>
      <c r="F47" s="26">
        <v>0</v>
      </c>
      <c r="G47" s="26">
        <v>0</v>
      </c>
      <c r="H47" s="26">
        <v>0</v>
      </c>
      <c r="I47" s="80">
        <v>0</v>
      </c>
      <c r="J47" s="80">
        <v>0</v>
      </c>
      <c r="K47" s="80">
        <v>0</v>
      </c>
      <c r="L47" s="26" t="s">
        <v>260</v>
      </c>
      <c r="M47" s="26">
        <v>0</v>
      </c>
      <c r="N47" s="26">
        <v>0</v>
      </c>
      <c r="O47" s="26">
        <v>0</v>
      </c>
      <c r="P47" s="26">
        <v>0</v>
      </c>
      <c r="Q47" s="80">
        <v>0</v>
      </c>
      <c r="R47" s="80">
        <v>0</v>
      </c>
      <c r="S47" s="80">
        <v>0</v>
      </c>
      <c r="T47" s="26" t="s">
        <v>260</v>
      </c>
      <c r="U47" s="26">
        <v>0</v>
      </c>
      <c r="V47" s="26">
        <v>0</v>
      </c>
      <c r="W47" s="26">
        <v>0</v>
      </c>
      <c r="X47" s="26">
        <v>0</v>
      </c>
      <c r="Y47" s="80">
        <v>0</v>
      </c>
      <c r="Z47" s="80">
        <v>0</v>
      </c>
      <c r="AA47" s="80">
        <v>0</v>
      </c>
      <c r="AB47" s="26" t="s">
        <v>260</v>
      </c>
      <c r="AC47" s="26">
        <v>0</v>
      </c>
      <c r="AD47" s="26">
        <v>0</v>
      </c>
      <c r="AE47" s="26">
        <v>0</v>
      </c>
      <c r="AF47" s="26">
        <v>0</v>
      </c>
      <c r="AG47" s="80">
        <v>0</v>
      </c>
      <c r="AH47" s="80">
        <v>0</v>
      </c>
      <c r="AI47" s="80">
        <v>0</v>
      </c>
      <c r="AJ47" s="26" t="s">
        <v>260</v>
      </c>
      <c r="AK47" s="26">
        <v>0</v>
      </c>
      <c r="AL47" s="26">
        <v>0</v>
      </c>
      <c r="AM47" s="26">
        <v>0</v>
      </c>
      <c r="AN47" s="26">
        <v>0</v>
      </c>
      <c r="AO47" s="80">
        <v>0</v>
      </c>
      <c r="AP47" s="80">
        <v>0</v>
      </c>
      <c r="AQ47" s="80">
        <v>0</v>
      </c>
    </row>
    <row r="48" spans="1:43" ht="29.25" x14ac:dyDescent="0.25">
      <c r="A48" s="160" t="s">
        <v>139</v>
      </c>
      <c r="B48" s="164" t="s">
        <v>221</v>
      </c>
      <c r="C48" s="76" t="s">
        <v>259</v>
      </c>
      <c r="D48" s="26" t="s">
        <v>260</v>
      </c>
      <c r="E48" s="26">
        <v>0</v>
      </c>
      <c r="F48" s="26">
        <v>0</v>
      </c>
      <c r="G48" s="26">
        <v>0</v>
      </c>
      <c r="H48" s="26">
        <v>0</v>
      </c>
      <c r="I48" s="80">
        <v>0</v>
      </c>
      <c r="J48" s="80">
        <v>0</v>
      </c>
      <c r="K48" s="80">
        <v>0</v>
      </c>
      <c r="L48" s="26" t="s">
        <v>260</v>
      </c>
      <c r="M48" s="26">
        <v>0</v>
      </c>
      <c r="N48" s="26">
        <v>0</v>
      </c>
      <c r="O48" s="26">
        <v>0</v>
      </c>
      <c r="P48" s="26">
        <v>0</v>
      </c>
      <c r="Q48" s="80">
        <v>0</v>
      </c>
      <c r="R48" s="80">
        <v>0</v>
      </c>
      <c r="S48" s="80">
        <v>0</v>
      </c>
      <c r="T48" s="26" t="s">
        <v>260</v>
      </c>
      <c r="U48" s="26">
        <v>0</v>
      </c>
      <c r="V48" s="26">
        <v>0</v>
      </c>
      <c r="W48" s="26">
        <v>0</v>
      </c>
      <c r="X48" s="26">
        <v>0</v>
      </c>
      <c r="Y48" s="80">
        <v>0</v>
      </c>
      <c r="Z48" s="80">
        <v>0</v>
      </c>
      <c r="AA48" s="80">
        <v>0</v>
      </c>
      <c r="AB48" s="26" t="s">
        <v>260</v>
      </c>
      <c r="AC48" s="26">
        <v>0</v>
      </c>
      <c r="AD48" s="26">
        <v>0</v>
      </c>
      <c r="AE48" s="26">
        <v>0</v>
      </c>
      <c r="AF48" s="26">
        <v>0</v>
      </c>
      <c r="AG48" s="80">
        <v>0</v>
      </c>
      <c r="AH48" s="80">
        <v>0</v>
      </c>
      <c r="AI48" s="80">
        <v>0</v>
      </c>
      <c r="AJ48" s="26" t="s">
        <v>260</v>
      </c>
      <c r="AK48" s="26">
        <v>0</v>
      </c>
      <c r="AL48" s="26">
        <v>0</v>
      </c>
      <c r="AM48" s="26">
        <v>0</v>
      </c>
      <c r="AN48" s="26">
        <v>0</v>
      </c>
      <c r="AO48" s="80">
        <v>0</v>
      </c>
      <c r="AP48" s="80">
        <v>0</v>
      </c>
      <c r="AQ48" s="80">
        <v>0</v>
      </c>
    </row>
    <row r="49" spans="1:43" ht="29.25" x14ac:dyDescent="0.25">
      <c r="A49" s="160" t="s">
        <v>140</v>
      </c>
      <c r="B49" s="164" t="s">
        <v>222</v>
      </c>
      <c r="C49" s="76" t="s">
        <v>259</v>
      </c>
      <c r="D49" s="26" t="s">
        <v>260</v>
      </c>
      <c r="E49" s="26">
        <v>0</v>
      </c>
      <c r="F49" s="26">
        <v>0</v>
      </c>
      <c r="G49" s="26">
        <v>0</v>
      </c>
      <c r="H49" s="26">
        <v>0</v>
      </c>
      <c r="I49" s="80">
        <v>0</v>
      </c>
      <c r="J49" s="80">
        <v>0</v>
      </c>
      <c r="K49" s="80">
        <v>0</v>
      </c>
      <c r="L49" s="26" t="s">
        <v>260</v>
      </c>
      <c r="M49" s="26">
        <v>0</v>
      </c>
      <c r="N49" s="26">
        <v>0</v>
      </c>
      <c r="O49" s="26">
        <v>0</v>
      </c>
      <c r="P49" s="26">
        <v>0</v>
      </c>
      <c r="Q49" s="80">
        <v>0</v>
      </c>
      <c r="R49" s="80">
        <v>0</v>
      </c>
      <c r="S49" s="80">
        <v>0</v>
      </c>
      <c r="T49" s="26" t="s">
        <v>260</v>
      </c>
      <c r="U49" s="26">
        <v>0</v>
      </c>
      <c r="V49" s="26">
        <v>0</v>
      </c>
      <c r="W49" s="26">
        <v>0</v>
      </c>
      <c r="X49" s="26">
        <v>0</v>
      </c>
      <c r="Y49" s="80">
        <v>0</v>
      </c>
      <c r="Z49" s="80">
        <v>0</v>
      </c>
      <c r="AA49" s="80">
        <v>0</v>
      </c>
      <c r="AB49" s="26" t="s">
        <v>260</v>
      </c>
      <c r="AC49" s="26">
        <v>0</v>
      </c>
      <c r="AD49" s="26">
        <v>0</v>
      </c>
      <c r="AE49" s="26">
        <v>0</v>
      </c>
      <c r="AF49" s="26">
        <v>0</v>
      </c>
      <c r="AG49" s="80">
        <v>0</v>
      </c>
      <c r="AH49" s="80">
        <v>0</v>
      </c>
      <c r="AI49" s="80">
        <v>0</v>
      </c>
      <c r="AJ49" s="26" t="s">
        <v>260</v>
      </c>
      <c r="AK49" s="26">
        <v>0</v>
      </c>
      <c r="AL49" s="26">
        <v>0</v>
      </c>
      <c r="AM49" s="26">
        <v>0</v>
      </c>
      <c r="AN49" s="26">
        <v>0</v>
      </c>
      <c r="AO49" s="80">
        <v>0</v>
      </c>
      <c r="AP49" s="80">
        <v>0</v>
      </c>
      <c r="AQ49" s="80">
        <v>0</v>
      </c>
    </row>
    <row r="50" spans="1:43" ht="90" x14ac:dyDescent="0.25">
      <c r="A50" s="45" t="s">
        <v>140</v>
      </c>
      <c r="B50" s="165" t="s">
        <v>498</v>
      </c>
      <c r="C50" s="72" t="s">
        <v>406</v>
      </c>
      <c r="D50" s="26" t="s">
        <v>260</v>
      </c>
      <c r="E50" s="26">
        <v>0</v>
      </c>
      <c r="F50" s="26">
        <v>0</v>
      </c>
      <c r="G50" s="26">
        <v>0</v>
      </c>
      <c r="H50" s="26">
        <v>0</v>
      </c>
      <c r="I50" s="80">
        <v>0</v>
      </c>
      <c r="J50" s="80">
        <v>0</v>
      </c>
      <c r="K50" s="80">
        <v>0</v>
      </c>
      <c r="L50" s="26" t="s">
        <v>260</v>
      </c>
      <c r="M50" s="26">
        <v>0</v>
      </c>
      <c r="N50" s="26">
        <v>0</v>
      </c>
      <c r="O50" s="26">
        <v>0</v>
      </c>
      <c r="P50" s="26">
        <v>0</v>
      </c>
      <c r="Q50" s="80">
        <v>0</v>
      </c>
      <c r="R50" s="80">
        <v>0</v>
      </c>
      <c r="S50" s="80">
        <v>0</v>
      </c>
      <c r="T50" s="26" t="s">
        <v>260</v>
      </c>
      <c r="U50" s="26">
        <v>0</v>
      </c>
      <c r="V50" s="26">
        <v>0</v>
      </c>
      <c r="W50" s="26">
        <v>0</v>
      </c>
      <c r="X50" s="26">
        <v>0</v>
      </c>
      <c r="Y50" s="80">
        <v>0</v>
      </c>
      <c r="Z50" s="80">
        <v>0</v>
      </c>
      <c r="AA50" s="80">
        <v>0</v>
      </c>
      <c r="AB50" s="26" t="s">
        <v>260</v>
      </c>
      <c r="AC50" s="26">
        <v>0</v>
      </c>
      <c r="AD50" s="26">
        <v>0</v>
      </c>
      <c r="AE50" s="26">
        <v>0</v>
      </c>
      <c r="AF50" s="26">
        <v>0</v>
      </c>
      <c r="AG50" s="80">
        <v>0</v>
      </c>
      <c r="AH50" s="80">
        <v>0</v>
      </c>
      <c r="AI50" s="80">
        <v>0</v>
      </c>
      <c r="AJ50" s="26" t="s">
        <v>260</v>
      </c>
      <c r="AK50" s="26">
        <v>0</v>
      </c>
      <c r="AL50" s="26">
        <v>0</v>
      </c>
      <c r="AM50" s="26">
        <v>0</v>
      </c>
      <c r="AN50" s="26">
        <v>0</v>
      </c>
      <c r="AO50" s="80">
        <v>0</v>
      </c>
      <c r="AP50" s="80">
        <v>0</v>
      </c>
      <c r="AQ50" s="80">
        <v>0</v>
      </c>
    </row>
    <row r="51" spans="1:43" ht="30" x14ac:dyDescent="0.25">
      <c r="A51" s="45" t="s">
        <v>140</v>
      </c>
      <c r="B51" s="165" t="s">
        <v>504</v>
      </c>
      <c r="C51" s="73" t="s">
        <v>407</v>
      </c>
      <c r="D51" s="26" t="s">
        <v>260</v>
      </c>
      <c r="E51" s="26">
        <v>0</v>
      </c>
      <c r="F51" s="26">
        <v>0</v>
      </c>
      <c r="G51" s="26">
        <v>0</v>
      </c>
      <c r="H51" s="26">
        <v>0</v>
      </c>
      <c r="I51" s="80">
        <v>0</v>
      </c>
      <c r="J51" s="80">
        <v>0</v>
      </c>
      <c r="K51" s="80">
        <v>0</v>
      </c>
      <c r="L51" s="26" t="s">
        <v>260</v>
      </c>
      <c r="M51" s="26">
        <v>0</v>
      </c>
      <c r="N51" s="26">
        <v>0</v>
      </c>
      <c r="O51" s="26">
        <v>0</v>
      </c>
      <c r="P51" s="26">
        <v>0</v>
      </c>
      <c r="Q51" s="80">
        <v>0</v>
      </c>
      <c r="R51" s="80">
        <v>0</v>
      </c>
      <c r="S51" s="80">
        <v>0</v>
      </c>
      <c r="T51" s="26" t="s">
        <v>260</v>
      </c>
      <c r="U51" s="26">
        <v>0</v>
      </c>
      <c r="V51" s="26">
        <v>0</v>
      </c>
      <c r="W51" s="26">
        <v>0</v>
      </c>
      <c r="X51" s="26">
        <v>0</v>
      </c>
      <c r="Y51" s="80">
        <v>0</v>
      </c>
      <c r="Z51" s="80">
        <v>0</v>
      </c>
      <c r="AA51" s="80">
        <v>0</v>
      </c>
      <c r="AB51" s="26" t="s">
        <v>260</v>
      </c>
      <c r="AC51" s="26">
        <v>0</v>
      </c>
      <c r="AD51" s="26">
        <v>0</v>
      </c>
      <c r="AE51" s="26">
        <v>0</v>
      </c>
      <c r="AF51" s="26">
        <v>0</v>
      </c>
      <c r="AG51" s="80">
        <v>0</v>
      </c>
      <c r="AH51" s="80">
        <v>0</v>
      </c>
      <c r="AI51" s="80">
        <v>0</v>
      </c>
      <c r="AJ51" s="26" t="s">
        <v>260</v>
      </c>
      <c r="AK51" s="26">
        <v>0</v>
      </c>
      <c r="AL51" s="26">
        <v>0</v>
      </c>
      <c r="AM51" s="26">
        <v>0</v>
      </c>
      <c r="AN51" s="26">
        <v>0</v>
      </c>
      <c r="AO51" s="80">
        <v>0</v>
      </c>
      <c r="AP51" s="80">
        <v>0</v>
      </c>
      <c r="AQ51" s="80">
        <v>0</v>
      </c>
    </row>
    <row r="52" spans="1:43" ht="165" x14ac:dyDescent="0.25">
      <c r="A52" s="45" t="s">
        <v>140</v>
      </c>
      <c r="B52" s="166" t="s">
        <v>505</v>
      </c>
      <c r="C52" s="73" t="s">
        <v>408</v>
      </c>
      <c r="D52" s="26" t="s">
        <v>260</v>
      </c>
      <c r="E52" s="26">
        <v>0</v>
      </c>
      <c r="F52" s="26">
        <v>0</v>
      </c>
      <c r="G52" s="26">
        <v>0</v>
      </c>
      <c r="H52" s="26">
        <v>0</v>
      </c>
      <c r="I52" s="80">
        <v>0</v>
      </c>
      <c r="J52" s="80">
        <v>0</v>
      </c>
      <c r="K52" s="80">
        <v>0</v>
      </c>
      <c r="L52" s="26" t="s">
        <v>260</v>
      </c>
      <c r="M52" s="26">
        <v>0</v>
      </c>
      <c r="N52" s="26">
        <v>0</v>
      </c>
      <c r="O52" s="26">
        <v>0</v>
      </c>
      <c r="P52" s="26">
        <v>0</v>
      </c>
      <c r="Q52" s="80">
        <v>0</v>
      </c>
      <c r="R52" s="80">
        <v>0</v>
      </c>
      <c r="S52" s="80">
        <v>0</v>
      </c>
      <c r="T52" s="26" t="s">
        <v>260</v>
      </c>
      <c r="U52" s="26">
        <v>0</v>
      </c>
      <c r="V52" s="26">
        <v>0</v>
      </c>
      <c r="W52" s="26">
        <v>0</v>
      </c>
      <c r="X52" s="26">
        <v>0</v>
      </c>
      <c r="Y52" s="80">
        <v>0</v>
      </c>
      <c r="Z52" s="80">
        <v>0</v>
      </c>
      <c r="AA52" s="80">
        <v>0</v>
      </c>
      <c r="AB52" s="26" t="s">
        <v>260</v>
      </c>
      <c r="AC52" s="26">
        <v>0</v>
      </c>
      <c r="AD52" s="26">
        <v>0</v>
      </c>
      <c r="AE52" s="26">
        <v>0</v>
      </c>
      <c r="AF52" s="26">
        <v>0</v>
      </c>
      <c r="AG52" s="80">
        <v>0</v>
      </c>
      <c r="AH52" s="80">
        <v>0</v>
      </c>
      <c r="AI52" s="80">
        <v>0</v>
      </c>
      <c r="AJ52" s="26" t="s">
        <v>260</v>
      </c>
      <c r="AK52" s="26">
        <v>0</v>
      </c>
      <c r="AL52" s="26">
        <v>0</v>
      </c>
      <c r="AM52" s="26">
        <v>0</v>
      </c>
      <c r="AN52" s="26">
        <v>0</v>
      </c>
      <c r="AO52" s="80">
        <v>0</v>
      </c>
      <c r="AP52" s="80">
        <v>0</v>
      </c>
      <c r="AQ52" s="80">
        <v>0</v>
      </c>
    </row>
    <row r="53" spans="1:43" ht="120" x14ac:dyDescent="0.25">
      <c r="A53" s="45" t="s">
        <v>140</v>
      </c>
      <c r="B53" s="165" t="s">
        <v>493</v>
      </c>
      <c r="C53" s="72" t="s">
        <v>409</v>
      </c>
      <c r="D53" s="26" t="s">
        <v>260</v>
      </c>
      <c r="E53" s="26">
        <v>0</v>
      </c>
      <c r="F53" s="26">
        <v>0</v>
      </c>
      <c r="G53" s="26">
        <v>0</v>
      </c>
      <c r="H53" s="26">
        <v>0</v>
      </c>
      <c r="I53" s="80">
        <v>0</v>
      </c>
      <c r="J53" s="80">
        <v>0</v>
      </c>
      <c r="K53" s="80">
        <v>0</v>
      </c>
      <c r="L53" s="26" t="s">
        <v>260</v>
      </c>
      <c r="M53" s="26">
        <v>0</v>
      </c>
      <c r="N53" s="26">
        <v>0</v>
      </c>
      <c r="O53" s="26">
        <v>0</v>
      </c>
      <c r="P53" s="26">
        <v>0</v>
      </c>
      <c r="Q53" s="80">
        <v>0</v>
      </c>
      <c r="R53" s="80">
        <v>0</v>
      </c>
      <c r="S53" s="80">
        <v>0</v>
      </c>
      <c r="T53" s="26" t="s">
        <v>260</v>
      </c>
      <c r="U53" s="26">
        <v>0</v>
      </c>
      <c r="V53" s="26">
        <v>0</v>
      </c>
      <c r="W53" s="26">
        <v>0</v>
      </c>
      <c r="X53" s="26">
        <v>0</v>
      </c>
      <c r="Y53" s="80">
        <v>0</v>
      </c>
      <c r="Z53" s="80">
        <v>0</v>
      </c>
      <c r="AA53" s="80">
        <v>0</v>
      </c>
      <c r="AB53" s="26" t="s">
        <v>260</v>
      </c>
      <c r="AC53" s="26">
        <v>0</v>
      </c>
      <c r="AD53" s="26">
        <v>0</v>
      </c>
      <c r="AE53" s="26">
        <v>0</v>
      </c>
      <c r="AF53" s="26">
        <v>0</v>
      </c>
      <c r="AG53" s="80">
        <v>0</v>
      </c>
      <c r="AH53" s="80">
        <v>0</v>
      </c>
      <c r="AI53" s="80">
        <v>0</v>
      </c>
      <c r="AJ53" s="26" t="s">
        <v>260</v>
      </c>
      <c r="AK53" s="26">
        <v>0</v>
      </c>
      <c r="AL53" s="26">
        <v>0</v>
      </c>
      <c r="AM53" s="26">
        <v>0</v>
      </c>
      <c r="AN53" s="26">
        <v>0</v>
      </c>
      <c r="AO53" s="80">
        <v>0</v>
      </c>
      <c r="AP53" s="80">
        <v>0</v>
      </c>
      <c r="AQ53" s="80">
        <v>0</v>
      </c>
    </row>
    <row r="54" spans="1:43" ht="120" x14ac:dyDescent="0.25">
      <c r="A54" s="45" t="s">
        <v>140</v>
      </c>
      <c r="B54" s="165" t="s">
        <v>494</v>
      </c>
      <c r="C54" s="72" t="s">
        <v>410</v>
      </c>
      <c r="D54" s="26" t="s">
        <v>260</v>
      </c>
      <c r="E54" s="26">
        <v>0</v>
      </c>
      <c r="F54" s="26">
        <v>0</v>
      </c>
      <c r="G54" s="26">
        <v>0</v>
      </c>
      <c r="H54" s="26">
        <v>0</v>
      </c>
      <c r="I54" s="80">
        <v>0</v>
      </c>
      <c r="J54" s="80">
        <v>0</v>
      </c>
      <c r="K54" s="80">
        <v>0</v>
      </c>
      <c r="L54" s="26" t="s">
        <v>260</v>
      </c>
      <c r="M54" s="26">
        <v>0</v>
      </c>
      <c r="N54" s="26">
        <v>0</v>
      </c>
      <c r="O54" s="26">
        <v>0</v>
      </c>
      <c r="P54" s="26">
        <v>0</v>
      </c>
      <c r="Q54" s="80">
        <v>0</v>
      </c>
      <c r="R54" s="80">
        <v>0</v>
      </c>
      <c r="S54" s="80">
        <v>0</v>
      </c>
      <c r="T54" s="26" t="s">
        <v>260</v>
      </c>
      <c r="U54" s="26">
        <v>0</v>
      </c>
      <c r="V54" s="26">
        <v>0</v>
      </c>
      <c r="W54" s="26">
        <v>0</v>
      </c>
      <c r="X54" s="26">
        <v>0</v>
      </c>
      <c r="Y54" s="80">
        <v>0</v>
      </c>
      <c r="Z54" s="80">
        <v>0</v>
      </c>
      <c r="AA54" s="80">
        <v>0</v>
      </c>
      <c r="AB54" s="26" t="s">
        <v>260</v>
      </c>
      <c r="AC54" s="26">
        <v>0</v>
      </c>
      <c r="AD54" s="26">
        <v>0</v>
      </c>
      <c r="AE54" s="26">
        <v>0</v>
      </c>
      <c r="AF54" s="26">
        <v>0</v>
      </c>
      <c r="AG54" s="80">
        <v>0</v>
      </c>
      <c r="AH54" s="80">
        <v>0</v>
      </c>
      <c r="AI54" s="80">
        <v>0</v>
      </c>
      <c r="AJ54" s="26" t="s">
        <v>260</v>
      </c>
      <c r="AK54" s="26">
        <v>0</v>
      </c>
      <c r="AL54" s="26">
        <v>0</v>
      </c>
      <c r="AM54" s="26">
        <v>0</v>
      </c>
      <c r="AN54" s="26">
        <v>0</v>
      </c>
      <c r="AO54" s="80">
        <v>0</v>
      </c>
      <c r="AP54" s="80">
        <v>0</v>
      </c>
      <c r="AQ54" s="80">
        <v>0</v>
      </c>
    </row>
    <row r="55" spans="1:43" ht="28.5" x14ac:dyDescent="0.25">
      <c r="A55" s="160" t="s">
        <v>141</v>
      </c>
      <c r="B55" s="167" t="s">
        <v>223</v>
      </c>
      <c r="C55" s="76" t="s">
        <v>259</v>
      </c>
      <c r="D55" s="26" t="s">
        <v>260</v>
      </c>
      <c r="E55" s="26">
        <v>0</v>
      </c>
      <c r="F55" s="26">
        <v>0</v>
      </c>
      <c r="G55" s="26">
        <v>0</v>
      </c>
      <c r="H55" s="26">
        <v>0</v>
      </c>
      <c r="I55" s="80">
        <v>0</v>
      </c>
      <c r="J55" s="80">
        <v>0</v>
      </c>
      <c r="K55" s="80">
        <v>0</v>
      </c>
      <c r="L55" s="26" t="s">
        <v>260</v>
      </c>
      <c r="M55" s="26">
        <v>0</v>
      </c>
      <c r="N55" s="26">
        <v>0</v>
      </c>
      <c r="O55" s="26">
        <v>0</v>
      </c>
      <c r="P55" s="26">
        <v>0</v>
      </c>
      <c r="Q55" s="80">
        <v>0</v>
      </c>
      <c r="R55" s="80">
        <v>0</v>
      </c>
      <c r="S55" s="80">
        <v>0</v>
      </c>
      <c r="T55" s="26" t="s">
        <v>260</v>
      </c>
      <c r="U55" s="26">
        <v>0</v>
      </c>
      <c r="V55" s="26">
        <v>0</v>
      </c>
      <c r="W55" s="26">
        <v>0</v>
      </c>
      <c r="X55" s="26">
        <v>0</v>
      </c>
      <c r="Y55" s="80">
        <v>0</v>
      </c>
      <c r="Z55" s="80">
        <v>0</v>
      </c>
      <c r="AA55" s="80">
        <v>0</v>
      </c>
      <c r="AB55" s="26" t="s">
        <v>260</v>
      </c>
      <c r="AC55" s="26">
        <v>0</v>
      </c>
      <c r="AD55" s="26">
        <v>0</v>
      </c>
      <c r="AE55" s="26">
        <v>0</v>
      </c>
      <c r="AF55" s="26">
        <v>0</v>
      </c>
      <c r="AG55" s="80">
        <v>0</v>
      </c>
      <c r="AH55" s="80">
        <v>0</v>
      </c>
      <c r="AI55" s="80">
        <v>0</v>
      </c>
      <c r="AJ55" s="26" t="s">
        <v>260</v>
      </c>
      <c r="AK55" s="26">
        <v>0</v>
      </c>
      <c r="AL55" s="26">
        <v>0</v>
      </c>
      <c r="AM55" s="26">
        <v>0</v>
      </c>
      <c r="AN55" s="26">
        <v>0</v>
      </c>
      <c r="AO55" s="80">
        <v>0</v>
      </c>
      <c r="AP55" s="80">
        <v>0</v>
      </c>
      <c r="AQ55" s="80">
        <v>0</v>
      </c>
    </row>
    <row r="56" spans="1:43" x14ac:dyDescent="0.25">
      <c r="A56" s="160" t="s">
        <v>224</v>
      </c>
      <c r="B56" s="167" t="s">
        <v>225</v>
      </c>
      <c r="C56" s="76" t="s">
        <v>259</v>
      </c>
      <c r="D56" s="26" t="s">
        <v>260</v>
      </c>
      <c r="E56" s="26">
        <v>0</v>
      </c>
      <c r="F56" s="26">
        <v>0</v>
      </c>
      <c r="G56" s="26">
        <v>0</v>
      </c>
      <c r="H56" s="26">
        <v>0</v>
      </c>
      <c r="I56" s="80">
        <v>0</v>
      </c>
      <c r="J56" s="80">
        <v>0</v>
      </c>
      <c r="K56" s="80">
        <v>0</v>
      </c>
      <c r="L56" s="26" t="s">
        <v>260</v>
      </c>
      <c r="M56" s="26">
        <v>0</v>
      </c>
      <c r="N56" s="26">
        <v>0</v>
      </c>
      <c r="O56" s="26">
        <v>0</v>
      </c>
      <c r="P56" s="26">
        <v>0</v>
      </c>
      <c r="Q56" s="80">
        <v>0</v>
      </c>
      <c r="R56" s="80">
        <v>0</v>
      </c>
      <c r="S56" s="80">
        <v>0</v>
      </c>
      <c r="T56" s="26" t="s">
        <v>260</v>
      </c>
      <c r="U56" s="26">
        <v>0</v>
      </c>
      <c r="V56" s="26">
        <v>0</v>
      </c>
      <c r="W56" s="26">
        <v>0</v>
      </c>
      <c r="X56" s="26">
        <v>0</v>
      </c>
      <c r="Y56" s="80">
        <v>0</v>
      </c>
      <c r="Z56" s="80">
        <v>0</v>
      </c>
      <c r="AA56" s="80">
        <v>0</v>
      </c>
      <c r="AB56" s="26" t="s">
        <v>260</v>
      </c>
      <c r="AC56" s="26">
        <v>0</v>
      </c>
      <c r="AD56" s="26">
        <v>0</v>
      </c>
      <c r="AE56" s="26">
        <v>0</v>
      </c>
      <c r="AF56" s="26">
        <v>0</v>
      </c>
      <c r="AG56" s="80">
        <v>0</v>
      </c>
      <c r="AH56" s="80">
        <v>0</v>
      </c>
      <c r="AI56" s="80">
        <v>0</v>
      </c>
      <c r="AJ56" s="26" t="s">
        <v>260</v>
      </c>
      <c r="AK56" s="26">
        <v>0</v>
      </c>
      <c r="AL56" s="26">
        <v>0</v>
      </c>
      <c r="AM56" s="26">
        <v>0</v>
      </c>
      <c r="AN56" s="26">
        <v>0</v>
      </c>
      <c r="AO56" s="80">
        <v>0</v>
      </c>
      <c r="AP56" s="80">
        <v>0</v>
      </c>
      <c r="AQ56" s="80">
        <v>0</v>
      </c>
    </row>
    <row r="57" spans="1:43" ht="28.5" x14ac:dyDescent="0.25">
      <c r="A57" s="160" t="s">
        <v>226</v>
      </c>
      <c r="B57" s="167" t="s">
        <v>227</v>
      </c>
      <c r="C57" s="76" t="s">
        <v>259</v>
      </c>
      <c r="D57" s="26" t="s">
        <v>260</v>
      </c>
      <c r="E57" s="26">
        <v>0</v>
      </c>
      <c r="F57" s="26">
        <v>0</v>
      </c>
      <c r="G57" s="26">
        <v>0</v>
      </c>
      <c r="H57" s="26">
        <v>0</v>
      </c>
      <c r="I57" s="80">
        <v>0</v>
      </c>
      <c r="J57" s="80">
        <v>0</v>
      </c>
      <c r="K57" s="80">
        <v>0</v>
      </c>
      <c r="L57" s="26" t="s">
        <v>260</v>
      </c>
      <c r="M57" s="26">
        <v>0</v>
      </c>
      <c r="N57" s="26">
        <v>0</v>
      </c>
      <c r="O57" s="26">
        <v>0</v>
      </c>
      <c r="P57" s="26">
        <v>0</v>
      </c>
      <c r="Q57" s="80">
        <v>0</v>
      </c>
      <c r="R57" s="80">
        <v>0</v>
      </c>
      <c r="S57" s="80">
        <v>0</v>
      </c>
      <c r="T57" s="26" t="s">
        <v>260</v>
      </c>
      <c r="U57" s="26">
        <v>0</v>
      </c>
      <c r="V57" s="26">
        <v>0</v>
      </c>
      <c r="W57" s="26">
        <v>0</v>
      </c>
      <c r="X57" s="26">
        <v>0</v>
      </c>
      <c r="Y57" s="80">
        <v>0</v>
      </c>
      <c r="Z57" s="80">
        <v>0</v>
      </c>
      <c r="AA57" s="80">
        <v>0</v>
      </c>
      <c r="AB57" s="26" t="s">
        <v>260</v>
      </c>
      <c r="AC57" s="26">
        <v>0</v>
      </c>
      <c r="AD57" s="26">
        <v>0</v>
      </c>
      <c r="AE57" s="26">
        <v>0</v>
      </c>
      <c r="AF57" s="26">
        <v>0</v>
      </c>
      <c r="AG57" s="80">
        <v>0</v>
      </c>
      <c r="AH57" s="80">
        <v>0</v>
      </c>
      <c r="AI57" s="80">
        <v>0</v>
      </c>
      <c r="AJ57" s="26" t="s">
        <v>260</v>
      </c>
      <c r="AK57" s="26">
        <v>0</v>
      </c>
      <c r="AL57" s="26">
        <v>0</v>
      </c>
      <c r="AM57" s="26">
        <v>0</v>
      </c>
      <c r="AN57" s="26">
        <v>0</v>
      </c>
      <c r="AO57" s="80">
        <v>0</v>
      </c>
      <c r="AP57" s="80">
        <v>0</v>
      </c>
      <c r="AQ57" s="80">
        <v>0</v>
      </c>
    </row>
    <row r="58" spans="1:43" ht="75" x14ac:dyDescent="0.25">
      <c r="A58" s="54" t="s">
        <v>226</v>
      </c>
      <c r="B58" s="168" t="s">
        <v>495</v>
      </c>
      <c r="C58" s="73" t="s">
        <v>411</v>
      </c>
      <c r="D58" s="26" t="s">
        <v>260</v>
      </c>
      <c r="E58" s="26">
        <v>0</v>
      </c>
      <c r="F58" s="26">
        <v>0</v>
      </c>
      <c r="G58" s="26">
        <v>0</v>
      </c>
      <c r="H58" s="26">
        <v>0</v>
      </c>
      <c r="I58" s="80">
        <v>0</v>
      </c>
      <c r="J58" s="80">
        <v>0</v>
      </c>
      <c r="K58" s="80">
        <v>0</v>
      </c>
      <c r="L58" s="26" t="s">
        <v>260</v>
      </c>
      <c r="M58" s="26">
        <v>0</v>
      </c>
      <c r="N58" s="26">
        <v>0</v>
      </c>
      <c r="O58" s="26">
        <v>0</v>
      </c>
      <c r="P58" s="26">
        <v>0</v>
      </c>
      <c r="Q58" s="80">
        <v>0</v>
      </c>
      <c r="R58" s="80">
        <v>0</v>
      </c>
      <c r="S58" s="80">
        <v>0</v>
      </c>
      <c r="T58" s="26" t="s">
        <v>260</v>
      </c>
      <c r="U58" s="26">
        <v>0</v>
      </c>
      <c r="V58" s="26">
        <v>0</v>
      </c>
      <c r="W58" s="26">
        <v>0</v>
      </c>
      <c r="X58" s="26">
        <v>0</v>
      </c>
      <c r="Y58" s="80">
        <v>0</v>
      </c>
      <c r="Z58" s="80">
        <v>0</v>
      </c>
      <c r="AA58" s="80">
        <v>0</v>
      </c>
      <c r="AB58" s="26" t="s">
        <v>260</v>
      </c>
      <c r="AC58" s="26">
        <v>0</v>
      </c>
      <c r="AD58" s="26">
        <v>0</v>
      </c>
      <c r="AE58" s="26">
        <v>0</v>
      </c>
      <c r="AF58" s="26">
        <v>0</v>
      </c>
      <c r="AG58" s="80">
        <v>0</v>
      </c>
      <c r="AH58" s="80">
        <v>0</v>
      </c>
      <c r="AI58" s="80">
        <v>0</v>
      </c>
      <c r="AJ58" s="26" t="s">
        <v>260</v>
      </c>
      <c r="AK58" s="26">
        <v>0</v>
      </c>
      <c r="AL58" s="26">
        <v>0</v>
      </c>
      <c r="AM58" s="26">
        <v>0</v>
      </c>
      <c r="AN58" s="26">
        <v>0</v>
      </c>
      <c r="AO58" s="80">
        <v>0</v>
      </c>
      <c r="AP58" s="80">
        <v>0</v>
      </c>
      <c r="AQ58" s="80">
        <v>0</v>
      </c>
    </row>
    <row r="59" spans="1:43" ht="45" x14ac:dyDescent="0.25">
      <c r="A59" s="54" t="s">
        <v>226</v>
      </c>
      <c r="B59" s="168" t="s">
        <v>496</v>
      </c>
      <c r="C59" s="73" t="s">
        <v>412</v>
      </c>
      <c r="D59" s="26" t="s">
        <v>260</v>
      </c>
      <c r="E59" s="26">
        <v>0</v>
      </c>
      <c r="F59" s="26">
        <v>0</v>
      </c>
      <c r="G59" s="26">
        <v>0</v>
      </c>
      <c r="H59" s="26">
        <v>0</v>
      </c>
      <c r="I59" s="80">
        <v>0</v>
      </c>
      <c r="J59" s="80">
        <v>0</v>
      </c>
      <c r="K59" s="80">
        <v>0</v>
      </c>
      <c r="L59" s="26" t="s">
        <v>260</v>
      </c>
      <c r="M59" s="26">
        <v>0</v>
      </c>
      <c r="N59" s="26">
        <v>0</v>
      </c>
      <c r="O59" s="26">
        <v>0</v>
      </c>
      <c r="P59" s="26">
        <v>0</v>
      </c>
      <c r="Q59" s="80">
        <v>0</v>
      </c>
      <c r="R59" s="80">
        <v>0</v>
      </c>
      <c r="S59" s="80">
        <v>0</v>
      </c>
      <c r="T59" s="26" t="s">
        <v>260</v>
      </c>
      <c r="U59" s="26">
        <v>0</v>
      </c>
      <c r="V59" s="26">
        <v>0</v>
      </c>
      <c r="W59" s="26">
        <v>0</v>
      </c>
      <c r="X59" s="26">
        <v>0</v>
      </c>
      <c r="Y59" s="80">
        <v>0</v>
      </c>
      <c r="Z59" s="80">
        <v>0</v>
      </c>
      <c r="AA59" s="80">
        <v>0</v>
      </c>
      <c r="AB59" s="26" t="s">
        <v>260</v>
      </c>
      <c r="AC59" s="26">
        <v>0</v>
      </c>
      <c r="AD59" s="26">
        <v>0</v>
      </c>
      <c r="AE59" s="26">
        <v>0</v>
      </c>
      <c r="AF59" s="26">
        <v>0</v>
      </c>
      <c r="AG59" s="80">
        <v>0</v>
      </c>
      <c r="AH59" s="80">
        <v>0</v>
      </c>
      <c r="AI59" s="80">
        <v>0</v>
      </c>
      <c r="AJ59" s="26" t="s">
        <v>260</v>
      </c>
      <c r="AK59" s="26">
        <v>0</v>
      </c>
      <c r="AL59" s="26">
        <v>0</v>
      </c>
      <c r="AM59" s="26">
        <v>0</v>
      </c>
      <c r="AN59" s="26">
        <v>0</v>
      </c>
      <c r="AO59" s="80">
        <v>0</v>
      </c>
      <c r="AP59" s="80">
        <v>0</v>
      </c>
      <c r="AQ59" s="80">
        <v>0</v>
      </c>
    </row>
    <row r="60" spans="1:43" ht="45" x14ac:dyDescent="0.25">
      <c r="A60" s="54" t="s">
        <v>226</v>
      </c>
      <c r="B60" s="168" t="s">
        <v>499</v>
      </c>
      <c r="C60" s="73" t="s">
        <v>413</v>
      </c>
      <c r="D60" s="26" t="s">
        <v>260</v>
      </c>
      <c r="E60" s="26">
        <v>0</v>
      </c>
      <c r="F60" s="26">
        <v>0</v>
      </c>
      <c r="G60" s="26">
        <v>0</v>
      </c>
      <c r="H60" s="26">
        <v>0</v>
      </c>
      <c r="I60" s="80">
        <v>0</v>
      </c>
      <c r="J60" s="80">
        <v>0</v>
      </c>
      <c r="K60" s="80">
        <v>0</v>
      </c>
      <c r="L60" s="26" t="s">
        <v>260</v>
      </c>
      <c r="M60" s="26">
        <v>0</v>
      </c>
      <c r="N60" s="26">
        <v>0</v>
      </c>
      <c r="O60" s="26">
        <v>0</v>
      </c>
      <c r="P60" s="26">
        <v>0</v>
      </c>
      <c r="Q60" s="80">
        <v>0</v>
      </c>
      <c r="R60" s="80">
        <v>0</v>
      </c>
      <c r="S60" s="80">
        <v>0</v>
      </c>
      <c r="T60" s="26" t="s">
        <v>260</v>
      </c>
      <c r="U60" s="26">
        <v>0</v>
      </c>
      <c r="V60" s="26">
        <v>0</v>
      </c>
      <c r="W60" s="26">
        <v>0</v>
      </c>
      <c r="X60" s="26">
        <v>0</v>
      </c>
      <c r="Y60" s="80">
        <v>0</v>
      </c>
      <c r="Z60" s="80">
        <v>0</v>
      </c>
      <c r="AA60" s="80">
        <v>0</v>
      </c>
      <c r="AB60" s="26" t="s">
        <v>260</v>
      </c>
      <c r="AC60" s="26">
        <v>0</v>
      </c>
      <c r="AD60" s="26">
        <v>0</v>
      </c>
      <c r="AE60" s="26">
        <v>0</v>
      </c>
      <c r="AF60" s="26">
        <v>0</v>
      </c>
      <c r="AG60" s="80">
        <v>0</v>
      </c>
      <c r="AH60" s="80">
        <v>0</v>
      </c>
      <c r="AI60" s="80">
        <v>0</v>
      </c>
      <c r="AJ60" s="26" t="s">
        <v>260</v>
      </c>
      <c r="AK60" s="26">
        <v>0</v>
      </c>
      <c r="AL60" s="26">
        <v>0</v>
      </c>
      <c r="AM60" s="26">
        <v>0</v>
      </c>
      <c r="AN60" s="26">
        <v>0</v>
      </c>
      <c r="AO60" s="80">
        <v>0</v>
      </c>
      <c r="AP60" s="80">
        <v>0</v>
      </c>
      <c r="AQ60" s="80">
        <v>0</v>
      </c>
    </row>
    <row r="61" spans="1:43" ht="120" x14ac:dyDescent="0.25">
      <c r="A61" s="54" t="s">
        <v>226</v>
      </c>
      <c r="B61" s="168" t="s">
        <v>497</v>
      </c>
      <c r="C61" s="73" t="s">
        <v>414</v>
      </c>
      <c r="D61" s="26" t="s">
        <v>260</v>
      </c>
      <c r="E61" s="26">
        <v>0</v>
      </c>
      <c r="F61" s="26">
        <v>0</v>
      </c>
      <c r="G61" s="26">
        <v>0</v>
      </c>
      <c r="H61" s="26">
        <v>0</v>
      </c>
      <c r="I61" s="80">
        <v>0</v>
      </c>
      <c r="J61" s="80">
        <v>0</v>
      </c>
      <c r="K61" s="80">
        <v>0</v>
      </c>
      <c r="L61" s="26" t="s">
        <v>260</v>
      </c>
      <c r="M61" s="26">
        <v>0</v>
      </c>
      <c r="N61" s="26">
        <v>0</v>
      </c>
      <c r="O61" s="26">
        <v>0</v>
      </c>
      <c r="P61" s="26">
        <v>0</v>
      </c>
      <c r="Q61" s="80">
        <v>0</v>
      </c>
      <c r="R61" s="80">
        <v>0</v>
      </c>
      <c r="S61" s="80">
        <v>0</v>
      </c>
      <c r="T61" s="26" t="s">
        <v>260</v>
      </c>
      <c r="U61" s="26">
        <v>0</v>
      </c>
      <c r="V61" s="26">
        <v>0</v>
      </c>
      <c r="W61" s="26">
        <v>0</v>
      </c>
      <c r="X61" s="26">
        <v>0</v>
      </c>
      <c r="Y61" s="80">
        <v>0</v>
      </c>
      <c r="Z61" s="80">
        <v>0</v>
      </c>
      <c r="AA61" s="80">
        <v>0</v>
      </c>
      <c r="AB61" s="26" t="s">
        <v>260</v>
      </c>
      <c r="AC61" s="26">
        <v>0</v>
      </c>
      <c r="AD61" s="26">
        <v>0</v>
      </c>
      <c r="AE61" s="26">
        <v>0</v>
      </c>
      <c r="AF61" s="26">
        <v>0</v>
      </c>
      <c r="AG61" s="80">
        <v>0</v>
      </c>
      <c r="AH61" s="80">
        <v>0</v>
      </c>
      <c r="AI61" s="80">
        <v>0</v>
      </c>
      <c r="AJ61" s="26" t="s">
        <v>260</v>
      </c>
      <c r="AK61" s="26">
        <v>0</v>
      </c>
      <c r="AL61" s="26">
        <v>0</v>
      </c>
      <c r="AM61" s="26">
        <v>0</v>
      </c>
      <c r="AN61" s="26">
        <v>0</v>
      </c>
      <c r="AO61" s="80">
        <v>0</v>
      </c>
      <c r="AP61" s="80">
        <v>0</v>
      </c>
      <c r="AQ61" s="80">
        <v>0</v>
      </c>
    </row>
    <row r="62" spans="1:43" ht="45" x14ac:dyDescent="0.25">
      <c r="A62" s="54" t="s">
        <v>226</v>
      </c>
      <c r="B62" s="168" t="s">
        <v>500</v>
      </c>
      <c r="C62" s="73" t="s">
        <v>415</v>
      </c>
      <c r="D62" s="26" t="s">
        <v>260</v>
      </c>
      <c r="E62" s="26">
        <v>0</v>
      </c>
      <c r="F62" s="26">
        <v>0</v>
      </c>
      <c r="G62" s="26">
        <v>0</v>
      </c>
      <c r="H62" s="26">
        <v>0</v>
      </c>
      <c r="I62" s="80">
        <v>0</v>
      </c>
      <c r="J62" s="80">
        <v>0</v>
      </c>
      <c r="K62" s="80">
        <v>0</v>
      </c>
      <c r="L62" s="26" t="s">
        <v>260</v>
      </c>
      <c r="M62" s="26">
        <v>0</v>
      </c>
      <c r="N62" s="26">
        <v>0</v>
      </c>
      <c r="O62" s="26">
        <v>0</v>
      </c>
      <c r="P62" s="26">
        <v>0</v>
      </c>
      <c r="Q62" s="80">
        <v>0</v>
      </c>
      <c r="R62" s="80">
        <v>0</v>
      </c>
      <c r="S62" s="80">
        <v>0</v>
      </c>
      <c r="T62" s="26" t="s">
        <v>260</v>
      </c>
      <c r="U62" s="26">
        <v>0</v>
      </c>
      <c r="V62" s="26">
        <v>0</v>
      </c>
      <c r="W62" s="26">
        <v>0</v>
      </c>
      <c r="X62" s="26">
        <v>0</v>
      </c>
      <c r="Y62" s="80">
        <v>0</v>
      </c>
      <c r="Z62" s="80">
        <v>0</v>
      </c>
      <c r="AA62" s="80">
        <v>0</v>
      </c>
      <c r="AB62" s="26" t="s">
        <v>260</v>
      </c>
      <c r="AC62" s="26">
        <v>0</v>
      </c>
      <c r="AD62" s="26">
        <v>0</v>
      </c>
      <c r="AE62" s="26">
        <v>0</v>
      </c>
      <c r="AF62" s="26">
        <v>0</v>
      </c>
      <c r="AG62" s="80">
        <v>0</v>
      </c>
      <c r="AH62" s="80">
        <v>0</v>
      </c>
      <c r="AI62" s="80">
        <v>0</v>
      </c>
      <c r="AJ62" s="26" t="s">
        <v>260</v>
      </c>
      <c r="AK62" s="26">
        <v>0</v>
      </c>
      <c r="AL62" s="26">
        <v>0</v>
      </c>
      <c r="AM62" s="26">
        <v>0</v>
      </c>
      <c r="AN62" s="26">
        <v>0</v>
      </c>
      <c r="AO62" s="80">
        <v>0</v>
      </c>
      <c r="AP62" s="80">
        <v>0</v>
      </c>
      <c r="AQ62" s="80">
        <v>0</v>
      </c>
    </row>
    <row r="63" spans="1:43" ht="60" x14ac:dyDescent="0.25">
      <c r="A63" s="54" t="s">
        <v>226</v>
      </c>
      <c r="B63" s="168" t="s">
        <v>507</v>
      </c>
      <c r="C63" s="73" t="s">
        <v>416</v>
      </c>
      <c r="D63" s="26" t="s">
        <v>260</v>
      </c>
      <c r="E63" s="26">
        <v>0</v>
      </c>
      <c r="F63" s="26">
        <v>0</v>
      </c>
      <c r="G63" s="26">
        <v>0</v>
      </c>
      <c r="H63" s="26">
        <v>0</v>
      </c>
      <c r="I63" s="80">
        <v>0</v>
      </c>
      <c r="J63" s="80">
        <v>0</v>
      </c>
      <c r="K63" s="80">
        <v>0</v>
      </c>
      <c r="L63" s="26" t="s">
        <v>260</v>
      </c>
      <c r="M63" s="26">
        <v>0</v>
      </c>
      <c r="N63" s="26">
        <v>0</v>
      </c>
      <c r="O63" s="26">
        <v>0</v>
      </c>
      <c r="P63" s="26">
        <v>0</v>
      </c>
      <c r="Q63" s="80">
        <v>0</v>
      </c>
      <c r="R63" s="80">
        <v>0</v>
      </c>
      <c r="S63" s="80">
        <v>0</v>
      </c>
      <c r="T63" s="26" t="s">
        <v>260</v>
      </c>
      <c r="U63" s="26">
        <v>0</v>
      </c>
      <c r="V63" s="26">
        <v>0</v>
      </c>
      <c r="W63" s="26">
        <v>0</v>
      </c>
      <c r="X63" s="26">
        <v>0</v>
      </c>
      <c r="Y63" s="80">
        <v>0</v>
      </c>
      <c r="Z63" s="80">
        <v>0</v>
      </c>
      <c r="AA63" s="80">
        <v>0</v>
      </c>
      <c r="AB63" s="26" t="s">
        <v>260</v>
      </c>
      <c r="AC63" s="26">
        <v>0</v>
      </c>
      <c r="AD63" s="26">
        <v>0</v>
      </c>
      <c r="AE63" s="26">
        <v>0</v>
      </c>
      <c r="AF63" s="26">
        <v>0</v>
      </c>
      <c r="AG63" s="80">
        <v>0</v>
      </c>
      <c r="AH63" s="80">
        <v>0</v>
      </c>
      <c r="AI63" s="80">
        <v>0</v>
      </c>
      <c r="AJ63" s="26" t="s">
        <v>260</v>
      </c>
      <c r="AK63" s="26">
        <v>0</v>
      </c>
      <c r="AL63" s="26">
        <v>0</v>
      </c>
      <c r="AM63" s="26">
        <v>0</v>
      </c>
      <c r="AN63" s="26">
        <v>0</v>
      </c>
      <c r="AO63" s="80">
        <v>0</v>
      </c>
      <c r="AP63" s="80">
        <v>0</v>
      </c>
      <c r="AQ63" s="80">
        <v>0</v>
      </c>
    </row>
    <row r="64" spans="1:43" ht="75" x14ac:dyDescent="0.25">
      <c r="A64" s="54" t="s">
        <v>226</v>
      </c>
      <c r="B64" s="168" t="s">
        <v>501</v>
      </c>
      <c r="C64" s="73" t="s">
        <v>417</v>
      </c>
      <c r="D64" s="26" t="s">
        <v>260</v>
      </c>
      <c r="E64" s="26">
        <v>0</v>
      </c>
      <c r="F64" s="26">
        <v>0</v>
      </c>
      <c r="G64" s="26">
        <v>0</v>
      </c>
      <c r="H64" s="26">
        <v>0</v>
      </c>
      <c r="I64" s="80">
        <v>0</v>
      </c>
      <c r="J64" s="80">
        <v>0</v>
      </c>
      <c r="K64" s="80">
        <v>0</v>
      </c>
      <c r="L64" s="26" t="s">
        <v>260</v>
      </c>
      <c r="M64" s="26">
        <v>0</v>
      </c>
      <c r="N64" s="26">
        <v>0</v>
      </c>
      <c r="O64" s="26">
        <v>0</v>
      </c>
      <c r="P64" s="26">
        <v>0</v>
      </c>
      <c r="Q64" s="80">
        <v>0</v>
      </c>
      <c r="R64" s="80">
        <v>0</v>
      </c>
      <c r="S64" s="80">
        <v>0</v>
      </c>
      <c r="T64" s="26" t="s">
        <v>260</v>
      </c>
      <c r="U64" s="26">
        <v>0</v>
      </c>
      <c r="V64" s="26">
        <v>0</v>
      </c>
      <c r="W64" s="26">
        <v>0</v>
      </c>
      <c r="X64" s="26">
        <v>0</v>
      </c>
      <c r="Y64" s="80">
        <v>0</v>
      </c>
      <c r="Z64" s="80">
        <v>0</v>
      </c>
      <c r="AA64" s="80">
        <v>0</v>
      </c>
      <c r="AB64" s="26" t="s">
        <v>260</v>
      </c>
      <c r="AC64" s="26">
        <v>0</v>
      </c>
      <c r="AD64" s="26">
        <v>0</v>
      </c>
      <c r="AE64" s="26">
        <v>0</v>
      </c>
      <c r="AF64" s="26">
        <v>0</v>
      </c>
      <c r="AG64" s="80">
        <v>0</v>
      </c>
      <c r="AH64" s="80">
        <v>0</v>
      </c>
      <c r="AI64" s="80">
        <v>0</v>
      </c>
      <c r="AJ64" s="26" t="s">
        <v>260</v>
      </c>
      <c r="AK64" s="26">
        <v>0</v>
      </c>
      <c r="AL64" s="26">
        <v>0</v>
      </c>
      <c r="AM64" s="26">
        <v>0</v>
      </c>
      <c r="AN64" s="26">
        <v>0</v>
      </c>
      <c r="AO64" s="80">
        <v>0</v>
      </c>
      <c r="AP64" s="80">
        <v>0</v>
      </c>
      <c r="AQ64" s="80">
        <v>0</v>
      </c>
    </row>
    <row r="65" spans="1:43" ht="60" x14ac:dyDescent="0.25">
      <c r="A65" s="54" t="s">
        <v>226</v>
      </c>
      <c r="B65" s="168" t="s">
        <v>502</v>
      </c>
      <c r="C65" s="73" t="s">
        <v>418</v>
      </c>
      <c r="D65" s="26" t="s">
        <v>260</v>
      </c>
      <c r="E65" s="26">
        <v>0</v>
      </c>
      <c r="F65" s="26">
        <v>0</v>
      </c>
      <c r="G65" s="26">
        <v>0</v>
      </c>
      <c r="H65" s="26">
        <v>0</v>
      </c>
      <c r="I65" s="80">
        <v>0</v>
      </c>
      <c r="J65" s="80">
        <v>0</v>
      </c>
      <c r="K65" s="80">
        <v>0</v>
      </c>
      <c r="L65" s="26" t="s">
        <v>260</v>
      </c>
      <c r="M65" s="26">
        <v>0</v>
      </c>
      <c r="N65" s="26">
        <v>0</v>
      </c>
      <c r="O65" s="26">
        <v>0</v>
      </c>
      <c r="P65" s="26">
        <v>0</v>
      </c>
      <c r="Q65" s="80">
        <v>0</v>
      </c>
      <c r="R65" s="80">
        <v>0</v>
      </c>
      <c r="S65" s="80">
        <v>0</v>
      </c>
      <c r="T65" s="26" t="s">
        <v>260</v>
      </c>
      <c r="U65" s="26">
        <v>0</v>
      </c>
      <c r="V65" s="26">
        <v>0</v>
      </c>
      <c r="W65" s="26">
        <v>0</v>
      </c>
      <c r="X65" s="26">
        <v>0</v>
      </c>
      <c r="Y65" s="80">
        <v>0</v>
      </c>
      <c r="Z65" s="80">
        <v>0</v>
      </c>
      <c r="AA65" s="80">
        <v>0</v>
      </c>
      <c r="AB65" s="26" t="s">
        <v>260</v>
      </c>
      <c r="AC65" s="26">
        <v>0</v>
      </c>
      <c r="AD65" s="26">
        <v>0</v>
      </c>
      <c r="AE65" s="26">
        <v>0</v>
      </c>
      <c r="AF65" s="26">
        <v>0</v>
      </c>
      <c r="AG65" s="80">
        <v>0</v>
      </c>
      <c r="AH65" s="80">
        <v>0</v>
      </c>
      <c r="AI65" s="80">
        <v>0</v>
      </c>
      <c r="AJ65" s="26" t="s">
        <v>260</v>
      </c>
      <c r="AK65" s="26">
        <v>0</v>
      </c>
      <c r="AL65" s="26">
        <v>0</v>
      </c>
      <c r="AM65" s="26">
        <v>0</v>
      </c>
      <c r="AN65" s="26">
        <v>0</v>
      </c>
      <c r="AO65" s="80">
        <v>0</v>
      </c>
      <c r="AP65" s="80">
        <v>0</v>
      </c>
      <c r="AQ65" s="80">
        <v>0</v>
      </c>
    </row>
    <row r="66" spans="1:43" ht="135" x14ac:dyDescent="0.25">
      <c r="A66" s="54" t="s">
        <v>226</v>
      </c>
      <c r="B66" s="168" t="s">
        <v>503</v>
      </c>
      <c r="C66" s="73" t="s">
        <v>419</v>
      </c>
      <c r="D66" s="26" t="s">
        <v>260</v>
      </c>
      <c r="E66" s="26">
        <v>0</v>
      </c>
      <c r="F66" s="26">
        <v>0</v>
      </c>
      <c r="G66" s="26">
        <v>0</v>
      </c>
      <c r="H66" s="26">
        <v>0</v>
      </c>
      <c r="I66" s="80">
        <v>0</v>
      </c>
      <c r="J66" s="80">
        <v>0</v>
      </c>
      <c r="K66" s="80">
        <v>0</v>
      </c>
      <c r="L66" s="26" t="s">
        <v>260</v>
      </c>
      <c r="M66" s="26">
        <v>0</v>
      </c>
      <c r="N66" s="26">
        <v>0</v>
      </c>
      <c r="O66" s="26">
        <v>0</v>
      </c>
      <c r="P66" s="26">
        <v>0</v>
      </c>
      <c r="Q66" s="80">
        <v>0</v>
      </c>
      <c r="R66" s="80">
        <v>0</v>
      </c>
      <c r="S66" s="80">
        <v>0</v>
      </c>
      <c r="T66" s="26" t="s">
        <v>260</v>
      </c>
      <c r="U66" s="26">
        <v>0</v>
      </c>
      <c r="V66" s="26">
        <v>0</v>
      </c>
      <c r="W66" s="26">
        <v>0</v>
      </c>
      <c r="X66" s="26">
        <v>0</v>
      </c>
      <c r="Y66" s="80">
        <v>0</v>
      </c>
      <c r="Z66" s="80">
        <v>0</v>
      </c>
      <c r="AA66" s="80">
        <v>0</v>
      </c>
      <c r="AB66" s="26" t="s">
        <v>260</v>
      </c>
      <c r="AC66" s="26">
        <v>0</v>
      </c>
      <c r="AD66" s="26">
        <v>0</v>
      </c>
      <c r="AE66" s="26">
        <v>0</v>
      </c>
      <c r="AF66" s="26">
        <v>0</v>
      </c>
      <c r="AG66" s="80">
        <v>0</v>
      </c>
      <c r="AH66" s="80">
        <v>0</v>
      </c>
      <c r="AI66" s="80">
        <v>0</v>
      </c>
      <c r="AJ66" s="26" t="s">
        <v>260</v>
      </c>
      <c r="AK66" s="26">
        <v>0</v>
      </c>
      <c r="AL66" s="26">
        <v>0</v>
      </c>
      <c r="AM66" s="26">
        <v>0</v>
      </c>
      <c r="AN66" s="26">
        <v>0</v>
      </c>
      <c r="AO66" s="80">
        <v>0</v>
      </c>
      <c r="AP66" s="80">
        <v>0</v>
      </c>
      <c r="AQ66" s="80">
        <v>0</v>
      </c>
    </row>
    <row r="67" spans="1:43" ht="30" x14ac:dyDescent="0.25">
      <c r="A67" s="162" t="s">
        <v>142</v>
      </c>
      <c r="B67" s="163" t="s">
        <v>228</v>
      </c>
      <c r="C67" s="75" t="s">
        <v>259</v>
      </c>
      <c r="D67" s="26" t="s">
        <v>260</v>
      </c>
      <c r="E67" s="26">
        <v>0</v>
      </c>
      <c r="F67" s="26">
        <v>0</v>
      </c>
      <c r="G67" s="26">
        <v>0</v>
      </c>
      <c r="H67" s="26">
        <v>0</v>
      </c>
      <c r="I67" s="80">
        <v>0</v>
      </c>
      <c r="J67" s="80">
        <v>0</v>
      </c>
      <c r="K67" s="80">
        <v>0</v>
      </c>
      <c r="L67" s="26" t="s">
        <v>260</v>
      </c>
      <c r="M67" s="26">
        <v>0</v>
      </c>
      <c r="N67" s="26">
        <v>0</v>
      </c>
      <c r="O67" s="26">
        <v>0</v>
      </c>
      <c r="P67" s="26">
        <v>0</v>
      </c>
      <c r="Q67" s="80">
        <v>0</v>
      </c>
      <c r="R67" s="80">
        <v>0</v>
      </c>
      <c r="S67" s="80">
        <v>0</v>
      </c>
      <c r="T67" s="26" t="s">
        <v>260</v>
      </c>
      <c r="U67" s="26">
        <v>0</v>
      </c>
      <c r="V67" s="26">
        <v>0</v>
      </c>
      <c r="W67" s="26">
        <v>0</v>
      </c>
      <c r="X67" s="26">
        <v>0</v>
      </c>
      <c r="Y67" s="80">
        <v>0</v>
      </c>
      <c r="Z67" s="80">
        <v>0</v>
      </c>
      <c r="AA67" s="80">
        <v>0</v>
      </c>
      <c r="AB67" s="26" t="s">
        <v>260</v>
      </c>
      <c r="AC67" s="26">
        <v>0</v>
      </c>
      <c r="AD67" s="26">
        <v>0</v>
      </c>
      <c r="AE67" s="26">
        <v>0</v>
      </c>
      <c r="AF67" s="26">
        <v>0</v>
      </c>
      <c r="AG67" s="80">
        <v>0</v>
      </c>
      <c r="AH67" s="80">
        <v>0</v>
      </c>
      <c r="AI67" s="80">
        <v>0</v>
      </c>
      <c r="AJ67" s="26" t="s">
        <v>260</v>
      </c>
      <c r="AK67" s="26">
        <v>0</v>
      </c>
      <c r="AL67" s="26">
        <v>0</v>
      </c>
      <c r="AM67" s="26">
        <v>0</v>
      </c>
      <c r="AN67" s="26">
        <v>0</v>
      </c>
      <c r="AO67" s="80">
        <v>0</v>
      </c>
      <c r="AP67" s="80">
        <v>0</v>
      </c>
      <c r="AQ67" s="80">
        <v>0</v>
      </c>
    </row>
    <row r="68" spans="1:43" x14ac:dyDescent="0.25">
      <c r="A68" s="162" t="s">
        <v>143</v>
      </c>
      <c r="B68" s="163" t="s">
        <v>229</v>
      </c>
      <c r="C68" s="75" t="s">
        <v>259</v>
      </c>
      <c r="D68" s="26" t="s">
        <v>260</v>
      </c>
      <c r="E68" s="26">
        <v>0</v>
      </c>
      <c r="F68" s="26">
        <v>0</v>
      </c>
      <c r="G68" s="26">
        <v>0</v>
      </c>
      <c r="H68" s="26">
        <v>0</v>
      </c>
      <c r="I68" s="80">
        <v>0</v>
      </c>
      <c r="J68" s="80">
        <v>0</v>
      </c>
      <c r="K68" s="80">
        <v>0</v>
      </c>
      <c r="L68" s="26" t="s">
        <v>260</v>
      </c>
      <c r="M68" s="26">
        <v>0</v>
      </c>
      <c r="N68" s="26">
        <v>0</v>
      </c>
      <c r="O68" s="26">
        <v>0</v>
      </c>
      <c r="P68" s="26">
        <v>0</v>
      </c>
      <c r="Q68" s="80">
        <v>0</v>
      </c>
      <c r="R68" s="80">
        <v>0</v>
      </c>
      <c r="S68" s="80">
        <v>0</v>
      </c>
      <c r="T68" s="26" t="s">
        <v>260</v>
      </c>
      <c r="U68" s="26">
        <v>0</v>
      </c>
      <c r="V68" s="26">
        <v>0</v>
      </c>
      <c r="W68" s="26">
        <v>0</v>
      </c>
      <c r="X68" s="26">
        <v>0</v>
      </c>
      <c r="Y68" s="80">
        <v>0</v>
      </c>
      <c r="Z68" s="80">
        <v>0</v>
      </c>
      <c r="AA68" s="80">
        <v>0</v>
      </c>
      <c r="AB68" s="26" t="s">
        <v>260</v>
      </c>
      <c r="AC68" s="26">
        <v>0</v>
      </c>
      <c r="AD68" s="26">
        <v>0</v>
      </c>
      <c r="AE68" s="26">
        <v>0</v>
      </c>
      <c r="AF68" s="26">
        <v>0</v>
      </c>
      <c r="AG68" s="80">
        <v>0</v>
      </c>
      <c r="AH68" s="80">
        <v>0</v>
      </c>
      <c r="AI68" s="80">
        <v>0</v>
      </c>
      <c r="AJ68" s="26" t="s">
        <v>260</v>
      </c>
      <c r="AK68" s="26">
        <v>0</v>
      </c>
      <c r="AL68" s="26">
        <v>0</v>
      </c>
      <c r="AM68" s="26">
        <v>0</v>
      </c>
      <c r="AN68" s="26">
        <v>0</v>
      </c>
      <c r="AO68" s="80">
        <v>0</v>
      </c>
      <c r="AP68" s="80">
        <v>0</v>
      </c>
      <c r="AQ68" s="80">
        <v>0</v>
      </c>
    </row>
    <row r="69" spans="1:43" x14ac:dyDescent="0.25">
      <c r="A69" s="162" t="s">
        <v>144</v>
      </c>
      <c r="B69" s="163" t="s">
        <v>230</v>
      </c>
      <c r="C69" s="75" t="s">
        <v>259</v>
      </c>
      <c r="D69" s="26" t="s">
        <v>260</v>
      </c>
      <c r="E69" s="26">
        <v>0</v>
      </c>
      <c r="F69" s="26">
        <v>0</v>
      </c>
      <c r="G69" s="26">
        <v>0</v>
      </c>
      <c r="H69" s="26">
        <v>0</v>
      </c>
      <c r="I69" s="80">
        <v>0</v>
      </c>
      <c r="J69" s="80">
        <v>0</v>
      </c>
      <c r="K69" s="80">
        <v>0</v>
      </c>
      <c r="L69" s="26" t="s">
        <v>260</v>
      </c>
      <c r="M69" s="26">
        <v>0</v>
      </c>
      <c r="N69" s="26">
        <v>0</v>
      </c>
      <c r="O69" s="26">
        <v>0</v>
      </c>
      <c r="P69" s="26">
        <v>0</v>
      </c>
      <c r="Q69" s="80">
        <v>0</v>
      </c>
      <c r="R69" s="80">
        <v>0</v>
      </c>
      <c r="S69" s="80">
        <v>0</v>
      </c>
      <c r="T69" s="26" t="s">
        <v>260</v>
      </c>
      <c r="U69" s="26">
        <v>0</v>
      </c>
      <c r="V69" s="26">
        <v>0</v>
      </c>
      <c r="W69" s="26">
        <v>0</v>
      </c>
      <c r="X69" s="26">
        <v>0</v>
      </c>
      <c r="Y69" s="80">
        <v>0</v>
      </c>
      <c r="Z69" s="80">
        <v>0</v>
      </c>
      <c r="AA69" s="80">
        <v>0</v>
      </c>
      <c r="AB69" s="26" t="s">
        <v>260</v>
      </c>
      <c r="AC69" s="26">
        <v>0</v>
      </c>
      <c r="AD69" s="26">
        <v>0</v>
      </c>
      <c r="AE69" s="26">
        <v>0</v>
      </c>
      <c r="AF69" s="26">
        <v>0</v>
      </c>
      <c r="AG69" s="80">
        <v>0</v>
      </c>
      <c r="AH69" s="80">
        <v>0</v>
      </c>
      <c r="AI69" s="80">
        <v>0</v>
      </c>
      <c r="AJ69" s="26" t="s">
        <v>260</v>
      </c>
      <c r="AK69" s="26">
        <v>0</v>
      </c>
      <c r="AL69" s="26">
        <v>0</v>
      </c>
      <c r="AM69" s="26">
        <v>0</v>
      </c>
      <c r="AN69" s="26">
        <v>0</v>
      </c>
      <c r="AO69" s="80">
        <v>0</v>
      </c>
      <c r="AP69" s="80">
        <v>0</v>
      </c>
      <c r="AQ69" s="80">
        <v>0</v>
      </c>
    </row>
    <row r="70" spans="1:43" x14ac:dyDescent="0.25">
      <c r="A70" s="162" t="s">
        <v>231</v>
      </c>
      <c r="B70" s="163" t="s">
        <v>232</v>
      </c>
      <c r="C70" s="75" t="s">
        <v>259</v>
      </c>
      <c r="D70" s="26" t="s">
        <v>260</v>
      </c>
      <c r="E70" s="26">
        <v>0</v>
      </c>
      <c r="F70" s="26">
        <v>0</v>
      </c>
      <c r="G70" s="26">
        <v>0</v>
      </c>
      <c r="H70" s="26">
        <v>0</v>
      </c>
      <c r="I70" s="80">
        <v>0</v>
      </c>
      <c r="J70" s="80">
        <v>0</v>
      </c>
      <c r="K70" s="80">
        <v>0</v>
      </c>
      <c r="L70" s="26" t="s">
        <v>260</v>
      </c>
      <c r="M70" s="26">
        <v>0</v>
      </c>
      <c r="N70" s="26">
        <v>0</v>
      </c>
      <c r="O70" s="26">
        <v>0</v>
      </c>
      <c r="P70" s="26">
        <v>0</v>
      </c>
      <c r="Q70" s="80">
        <v>0</v>
      </c>
      <c r="R70" s="80">
        <v>0</v>
      </c>
      <c r="S70" s="80">
        <v>0</v>
      </c>
      <c r="T70" s="26" t="s">
        <v>260</v>
      </c>
      <c r="U70" s="26">
        <v>0</v>
      </c>
      <c r="V70" s="26">
        <v>0</v>
      </c>
      <c r="W70" s="26">
        <v>0</v>
      </c>
      <c r="X70" s="26">
        <v>0</v>
      </c>
      <c r="Y70" s="80">
        <v>0</v>
      </c>
      <c r="Z70" s="80">
        <v>0</v>
      </c>
      <c r="AA70" s="80">
        <v>0</v>
      </c>
      <c r="AB70" s="26" t="s">
        <v>260</v>
      </c>
      <c r="AC70" s="26">
        <v>0</v>
      </c>
      <c r="AD70" s="26">
        <v>0</v>
      </c>
      <c r="AE70" s="26">
        <v>0</v>
      </c>
      <c r="AF70" s="26">
        <v>0</v>
      </c>
      <c r="AG70" s="80">
        <v>0</v>
      </c>
      <c r="AH70" s="80">
        <v>0</v>
      </c>
      <c r="AI70" s="80">
        <v>0</v>
      </c>
      <c r="AJ70" s="26" t="s">
        <v>260</v>
      </c>
      <c r="AK70" s="26">
        <v>0</v>
      </c>
      <c r="AL70" s="26">
        <v>0</v>
      </c>
      <c r="AM70" s="26">
        <v>0</v>
      </c>
      <c r="AN70" s="26">
        <v>0</v>
      </c>
      <c r="AO70" s="80">
        <v>0</v>
      </c>
      <c r="AP70" s="80">
        <v>0</v>
      </c>
      <c r="AQ70" s="80">
        <v>0</v>
      </c>
    </row>
    <row r="71" spans="1:43" ht="30" x14ac:dyDescent="0.25">
      <c r="A71" s="162" t="s">
        <v>233</v>
      </c>
      <c r="B71" s="163" t="s">
        <v>234</v>
      </c>
      <c r="C71" s="75" t="s">
        <v>259</v>
      </c>
      <c r="D71" s="26" t="s">
        <v>260</v>
      </c>
      <c r="E71" s="26">
        <v>0</v>
      </c>
      <c r="F71" s="26">
        <v>0</v>
      </c>
      <c r="G71" s="26">
        <v>0</v>
      </c>
      <c r="H71" s="26">
        <v>0</v>
      </c>
      <c r="I71" s="80">
        <v>0</v>
      </c>
      <c r="J71" s="80">
        <v>0</v>
      </c>
      <c r="K71" s="80">
        <v>0</v>
      </c>
      <c r="L71" s="26" t="s">
        <v>260</v>
      </c>
      <c r="M71" s="26">
        <v>0</v>
      </c>
      <c r="N71" s="26">
        <v>0</v>
      </c>
      <c r="O71" s="26">
        <v>0</v>
      </c>
      <c r="P71" s="26">
        <v>0</v>
      </c>
      <c r="Q71" s="80">
        <v>0</v>
      </c>
      <c r="R71" s="80">
        <v>0</v>
      </c>
      <c r="S71" s="80">
        <v>0</v>
      </c>
      <c r="T71" s="26" t="s">
        <v>260</v>
      </c>
      <c r="U71" s="26">
        <v>0</v>
      </c>
      <c r="V71" s="26">
        <v>0</v>
      </c>
      <c r="W71" s="26">
        <v>0</v>
      </c>
      <c r="X71" s="26">
        <v>0</v>
      </c>
      <c r="Y71" s="80">
        <v>0</v>
      </c>
      <c r="Z71" s="80">
        <v>0</v>
      </c>
      <c r="AA71" s="80">
        <v>0</v>
      </c>
      <c r="AB71" s="26" t="s">
        <v>260</v>
      </c>
      <c r="AC71" s="26">
        <v>0</v>
      </c>
      <c r="AD71" s="26">
        <v>0</v>
      </c>
      <c r="AE71" s="26">
        <v>0</v>
      </c>
      <c r="AF71" s="26">
        <v>0</v>
      </c>
      <c r="AG71" s="80">
        <v>0</v>
      </c>
      <c r="AH71" s="80">
        <v>0</v>
      </c>
      <c r="AI71" s="80">
        <v>0</v>
      </c>
      <c r="AJ71" s="26" t="s">
        <v>260</v>
      </c>
      <c r="AK71" s="26">
        <v>0</v>
      </c>
      <c r="AL71" s="26">
        <v>0</v>
      </c>
      <c r="AM71" s="26">
        <v>0</v>
      </c>
      <c r="AN71" s="26">
        <v>0</v>
      </c>
      <c r="AO71" s="80">
        <v>0</v>
      </c>
      <c r="AP71" s="80">
        <v>0</v>
      </c>
      <c r="AQ71" s="80">
        <v>0</v>
      </c>
    </row>
    <row r="72" spans="1:43" ht="30" x14ac:dyDescent="0.25">
      <c r="A72" s="162" t="s">
        <v>235</v>
      </c>
      <c r="B72" s="163" t="s">
        <v>236</v>
      </c>
      <c r="C72" s="75" t="s">
        <v>259</v>
      </c>
      <c r="D72" s="26" t="s">
        <v>260</v>
      </c>
      <c r="E72" s="26">
        <v>0</v>
      </c>
      <c r="F72" s="26">
        <v>0</v>
      </c>
      <c r="G72" s="26">
        <v>0</v>
      </c>
      <c r="H72" s="26">
        <v>0</v>
      </c>
      <c r="I72" s="80">
        <v>0</v>
      </c>
      <c r="J72" s="80">
        <v>0</v>
      </c>
      <c r="K72" s="80">
        <v>0</v>
      </c>
      <c r="L72" s="26" t="s">
        <v>260</v>
      </c>
      <c r="M72" s="26">
        <v>0</v>
      </c>
      <c r="N72" s="26">
        <v>0</v>
      </c>
      <c r="O72" s="26">
        <v>0</v>
      </c>
      <c r="P72" s="26">
        <v>0</v>
      </c>
      <c r="Q72" s="80">
        <v>0</v>
      </c>
      <c r="R72" s="80">
        <v>0</v>
      </c>
      <c r="S72" s="80">
        <v>0</v>
      </c>
      <c r="T72" s="26" t="s">
        <v>260</v>
      </c>
      <c r="U72" s="26">
        <v>0</v>
      </c>
      <c r="V72" s="26">
        <v>0</v>
      </c>
      <c r="W72" s="26">
        <v>0</v>
      </c>
      <c r="X72" s="26">
        <v>0</v>
      </c>
      <c r="Y72" s="80">
        <v>0</v>
      </c>
      <c r="Z72" s="80">
        <v>0</v>
      </c>
      <c r="AA72" s="80">
        <v>0</v>
      </c>
      <c r="AB72" s="26" t="s">
        <v>260</v>
      </c>
      <c r="AC72" s="26">
        <v>0</v>
      </c>
      <c r="AD72" s="26">
        <v>0</v>
      </c>
      <c r="AE72" s="26">
        <v>0</v>
      </c>
      <c r="AF72" s="26">
        <v>0</v>
      </c>
      <c r="AG72" s="80">
        <v>0</v>
      </c>
      <c r="AH72" s="80">
        <v>0</v>
      </c>
      <c r="AI72" s="80">
        <v>0</v>
      </c>
      <c r="AJ72" s="26" t="s">
        <v>260</v>
      </c>
      <c r="AK72" s="26">
        <v>0</v>
      </c>
      <c r="AL72" s="26">
        <v>0</v>
      </c>
      <c r="AM72" s="26">
        <v>0</v>
      </c>
      <c r="AN72" s="26">
        <v>0</v>
      </c>
      <c r="AO72" s="80">
        <v>0</v>
      </c>
      <c r="AP72" s="80">
        <v>0</v>
      </c>
      <c r="AQ72" s="80">
        <v>0</v>
      </c>
    </row>
    <row r="73" spans="1:43" ht="30" x14ac:dyDescent="0.25">
      <c r="A73" s="162" t="s">
        <v>237</v>
      </c>
      <c r="B73" s="163" t="s">
        <v>238</v>
      </c>
      <c r="C73" s="75" t="s">
        <v>259</v>
      </c>
      <c r="D73" s="26" t="s">
        <v>260</v>
      </c>
      <c r="E73" s="26">
        <v>0</v>
      </c>
      <c r="F73" s="26">
        <v>0</v>
      </c>
      <c r="G73" s="26">
        <v>0</v>
      </c>
      <c r="H73" s="26">
        <v>0</v>
      </c>
      <c r="I73" s="80">
        <v>0</v>
      </c>
      <c r="J73" s="80">
        <v>0</v>
      </c>
      <c r="K73" s="80">
        <v>0</v>
      </c>
      <c r="L73" s="26" t="s">
        <v>260</v>
      </c>
      <c r="M73" s="26">
        <v>0</v>
      </c>
      <c r="N73" s="26">
        <v>0</v>
      </c>
      <c r="O73" s="26">
        <v>0</v>
      </c>
      <c r="P73" s="26">
        <v>0</v>
      </c>
      <c r="Q73" s="80">
        <v>0</v>
      </c>
      <c r="R73" s="80">
        <v>0</v>
      </c>
      <c r="S73" s="80">
        <v>0</v>
      </c>
      <c r="T73" s="26" t="s">
        <v>260</v>
      </c>
      <c r="U73" s="26">
        <v>0</v>
      </c>
      <c r="V73" s="26">
        <v>0</v>
      </c>
      <c r="W73" s="26">
        <v>0</v>
      </c>
      <c r="X73" s="26">
        <v>0</v>
      </c>
      <c r="Y73" s="80">
        <v>0</v>
      </c>
      <c r="Z73" s="80">
        <v>0</v>
      </c>
      <c r="AA73" s="80">
        <v>0</v>
      </c>
      <c r="AB73" s="26" t="s">
        <v>260</v>
      </c>
      <c r="AC73" s="26">
        <v>0</v>
      </c>
      <c r="AD73" s="26">
        <v>0</v>
      </c>
      <c r="AE73" s="26">
        <v>0</v>
      </c>
      <c r="AF73" s="26">
        <v>0</v>
      </c>
      <c r="AG73" s="80">
        <v>0</v>
      </c>
      <c r="AH73" s="80">
        <v>0</v>
      </c>
      <c r="AI73" s="80">
        <v>0</v>
      </c>
      <c r="AJ73" s="26" t="s">
        <v>260</v>
      </c>
      <c r="AK73" s="26">
        <v>0</v>
      </c>
      <c r="AL73" s="26">
        <v>0</v>
      </c>
      <c r="AM73" s="26">
        <v>0</v>
      </c>
      <c r="AN73" s="26">
        <v>0</v>
      </c>
      <c r="AO73" s="80">
        <v>0</v>
      </c>
      <c r="AP73" s="80">
        <v>0</v>
      </c>
      <c r="AQ73" s="80">
        <v>0</v>
      </c>
    </row>
    <row r="74" spans="1:43" ht="30" x14ac:dyDescent="0.25">
      <c r="A74" s="162" t="s">
        <v>239</v>
      </c>
      <c r="B74" s="163" t="s">
        <v>240</v>
      </c>
      <c r="C74" s="75" t="s">
        <v>259</v>
      </c>
      <c r="D74" s="26" t="s">
        <v>260</v>
      </c>
      <c r="E74" s="26">
        <v>0</v>
      </c>
      <c r="F74" s="26">
        <v>0</v>
      </c>
      <c r="G74" s="26">
        <v>0</v>
      </c>
      <c r="H74" s="26">
        <v>0</v>
      </c>
      <c r="I74" s="80">
        <v>0</v>
      </c>
      <c r="J74" s="80">
        <v>0</v>
      </c>
      <c r="K74" s="80">
        <v>0</v>
      </c>
      <c r="L74" s="26" t="s">
        <v>260</v>
      </c>
      <c r="M74" s="26">
        <v>0</v>
      </c>
      <c r="N74" s="26">
        <v>0</v>
      </c>
      <c r="O74" s="26">
        <v>0</v>
      </c>
      <c r="P74" s="26">
        <v>0</v>
      </c>
      <c r="Q74" s="80">
        <v>0</v>
      </c>
      <c r="R74" s="80">
        <v>0</v>
      </c>
      <c r="S74" s="80">
        <v>0</v>
      </c>
      <c r="T74" s="26" t="s">
        <v>260</v>
      </c>
      <c r="U74" s="26">
        <v>0</v>
      </c>
      <c r="V74" s="26">
        <v>0</v>
      </c>
      <c r="W74" s="26">
        <v>0</v>
      </c>
      <c r="X74" s="26">
        <v>0</v>
      </c>
      <c r="Y74" s="80">
        <v>0</v>
      </c>
      <c r="Z74" s="80">
        <v>0</v>
      </c>
      <c r="AA74" s="80">
        <v>0</v>
      </c>
      <c r="AB74" s="26" t="s">
        <v>260</v>
      </c>
      <c r="AC74" s="26">
        <v>0</v>
      </c>
      <c r="AD74" s="26">
        <v>0</v>
      </c>
      <c r="AE74" s="26">
        <v>0</v>
      </c>
      <c r="AF74" s="26">
        <v>0</v>
      </c>
      <c r="AG74" s="80">
        <v>0</v>
      </c>
      <c r="AH74" s="80">
        <v>0</v>
      </c>
      <c r="AI74" s="80">
        <v>0</v>
      </c>
      <c r="AJ74" s="26" t="s">
        <v>260</v>
      </c>
      <c r="AK74" s="26">
        <v>0</v>
      </c>
      <c r="AL74" s="26">
        <v>0</v>
      </c>
      <c r="AM74" s="26">
        <v>0</v>
      </c>
      <c r="AN74" s="26">
        <v>0</v>
      </c>
      <c r="AO74" s="80">
        <v>0</v>
      </c>
      <c r="AP74" s="80">
        <v>0</v>
      </c>
      <c r="AQ74" s="80">
        <v>0</v>
      </c>
    </row>
    <row r="75" spans="1:43" ht="30" x14ac:dyDescent="0.25">
      <c r="A75" s="162" t="s">
        <v>241</v>
      </c>
      <c r="B75" s="163" t="s">
        <v>242</v>
      </c>
      <c r="C75" s="75" t="s">
        <v>259</v>
      </c>
      <c r="D75" s="26" t="s">
        <v>260</v>
      </c>
      <c r="E75" s="26">
        <v>0</v>
      </c>
      <c r="F75" s="26">
        <v>0</v>
      </c>
      <c r="G75" s="26">
        <v>0</v>
      </c>
      <c r="H75" s="26">
        <v>0</v>
      </c>
      <c r="I75" s="80">
        <v>0</v>
      </c>
      <c r="J75" s="80">
        <v>0</v>
      </c>
      <c r="K75" s="80">
        <v>0</v>
      </c>
      <c r="L75" s="26" t="s">
        <v>260</v>
      </c>
      <c r="M75" s="26">
        <v>0</v>
      </c>
      <c r="N75" s="26">
        <v>0</v>
      </c>
      <c r="O75" s="26">
        <v>0</v>
      </c>
      <c r="P75" s="26">
        <v>0</v>
      </c>
      <c r="Q75" s="80">
        <v>0</v>
      </c>
      <c r="R75" s="80">
        <v>0</v>
      </c>
      <c r="S75" s="80">
        <v>0</v>
      </c>
      <c r="T75" s="26" t="s">
        <v>260</v>
      </c>
      <c r="U75" s="26">
        <v>0</v>
      </c>
      <c r="V75" s="26">
        <v>0</v>
      </c>
      <c r="W75" s="26">
        <v>0</v>
      </c>
      <c r="X75" s="26">
        <v>0</v>
      </c>
      <c r="Y75" s="80">
        <v>0</v>
      </c>
      <c r="Z75" s="80">
        <v>0</v>
      </c>
      <c r="AA75" s="80">
        <v>0</v>
      </c>
      <c r="AB75" s="26" t="s">
        <v>260</v>
      </c>
      <c r="AC75" s="26">
        <v>0</v>
      </c>
      <c r="AD75" s="26">
        <v>0</v>
      </c>
      <c r="AE75" s="26">
        <v>0</v>
      </c>
      <c r="AF75" s="26">
        <v>0</v>
      </c>
      <c r="AG75" s="80">
        <v>0</v>
      </c>
      <c r="AH75" s="80">
        <v>0</v>
      </c>
      <c r="AI75" s="80">
        <v>0</v>
      </c>
      <c r="AJ75" s="26" t="s">
        <v>260</v>
      </c>
      <c r="AK75" s="26">
        <v>0</v>
      </c>
      <c r="AL75" s="26">
        <v>0</v>
      </c>
      <c r="AM75" s="26">
        <v>0</v>
      </c>
      <c r="AN75" s="26">
        <v>0</v>
      </c>
      <c r="AO75" s="80">
        <v>0</v>
      </c>
      <c r="AP75" s="80">
        <v>0</v>
      </c>
      <c r="AQ75" s="80">
        <v>0</v>
      </c>
    </row>
    <row r="76" spans="1:43" ht="30" x14ac:dyDescent="0.25">
      <c r="A76" s="162" t="s">
        <v>243</v>
      </c>
      <c r="B76" s="163" t="s">
        <v>244</v>
      </c>
      <c r="C76" s="75" t="s">
        <v>259</v>
      </c>
      <c r="D76" s="26" t="s">
        <v>260</v>
      </c>
      <c r="E76" s="26">
        <v>0</v>
      </c>
      <c r="F76" s="26">
        <v>0</v>
      </c>
      <c r="G76" s="26">
        <v>0</v>
      </c>
      <c r="H76" s="26">
        <v>0</v>
      </c>
      <c r="I76" s="80">
        <v>0</v>
      </c>
      <c r="J76" s="80">
        <v>0</v>
      </c>
      <c r="K76" s="80">
        <v>0</v>
      </c>
      <c r="L76" s="26" t="s">
        <v>260</v>
      </c>
      <c r="M76" s="26">
        <v>0</v>
      </c>
      <c r="N76" s="26">
        <v>0</v>
      </c>
      <c r="O76" s="26">
        <v>0</v>
      </c>
      <c r="P76" s="26">
        <v>0</v>
      </c>
      <c r="Q76" s="80">
        <v>0</v>
      </c>
      <c r="R76" s="80">
        <v>0</v>
      </c>
      <c r="S76" s="80">
        <v>0</v>
      </c>
      <c r="T76" s="26" t="s">
        <v>260</v>
      </c>
      <c r="U76" s="26">
        <v>0</v>
      </c>
      <c r="V76" s="26">
        <v>0</v>
      </c>
      <c r="W76" s="26">
        <v>0</v>
      </c>
      <c r="X76" s="26">
        <v>0</v>
      </c>
      <c r="Y76" s="80">
        <v>0</v>
      </c>
      <c r="Z76" s="80">
        <v>0</v>
      </c>
      <c r="AA76" s="80">
        <v>0</v>
      </c>
      <c r="AB76" s="26" t="s">
        <v>260</v>
      </c>
      <c r="AC76" s="26">
        <v>0</v>
      </c>
      <c r="AD76" s="26">
        <v>0</v>
      </c>
      <c r="AE76" s="26">
        <v>0</v>
      </c>
      <c r="AF76" s="26">
        <v>0</v>
      </c>
      <c r="AG76" s="80">
        <v>0</v>
      </c>
      <c r="AH76" s="80">
        <v>0</v>
      </c>
      <c r="AI76" s="80">
        <v>0</v>
      </c>
      <c r="AJ76" s="26" t="s">
        <v>260</v>
      </c>
      <c r="AK76" s="26">
        <v>0</v>
      </c>
      <c r="AL76" s="26">
        <v>0</v>
      </c>
      <c r="AM76" s="26">
        <v>0</v>
      </c>
      <c r="AN76" s="26">
        <v>0</v>
      </c>
      <c r="AO76" s="80">
        <v>0</v>
      </c>
      <c r="AP76" s="80">
        <v>0</v>
      </c>
      <c r="AQ76" s="80">
        <v>0</v>
      </c>
    </row>
    <row r="77" spans="1:43" x14ac:dyDescent="0.25">
      <c r="A77" s="162" t="s">
        <v>245</v>
      </c>
      <c r="B77" s="163" t="s">
        <v>246</v>
      </c>
      <c r="C77" s="75" t="s">
        <v>259</v>
      </c>
      <c r="D77" s="26" t="s">
        <v>260</v>
      </c>
      <c r="E77" s="26">
        <v>0</v>
      </c>
      <c r="F77" s="26">
        <v>0</v>
      </c>
      <c r="G77" s="26">
        <v>0</v>
      </c>
      <c r="H77" s="26">
        <v>0</v>
      </c>
      <c r="I77" s="80">
        <v>0</v>
      </c>
      <c r="J77" s="80">
        <v>0</v>
      </c>
      <c r="K77" s="80">
        <v>0</v>
      </c>
      <c r="L77" s="26" t="s">
        <v>260</v>
      </c>
      <c r="M77" s="26">
        <v>0</v>
      </c>
      <c r="N77" s="26">
        <v>0</v>
      </c>
      <c r="O77" s="26">
        <v>0</v>
      </c>
      <c r="P77" s="26">
        <v>0</v>
      </c>
      <c r="Q77" s="80">
        <v>0</v>
      </c>
      <c r="R77" s="80">
        <v>0</v>
      </c>
      <c r="S77" s="80">
        <v>0</v>
      </c>
      <c r="T77" s="26" t="s">
        <v>260</v>
      </c>
      <c r="U77" s="26">
        <v>0</v>
      </c>
      <c r="V77" s="26">
        <v>0</v>
      </c>
      <c r="W77" s="26">
        <v>0</v>
      </c>
      <c r="X77" s="26">
        <v>0</v>
      </c>
      <c r="Y77" s="80">
        <v>0</v>
      </c>
      <c r="Z77" s="80">
        <v>0</v>
      </c>
      <c r="AA77" s="80">
        <v>0</v>
      </c>
      <c r="AB77" s="26" t="s">
        <v>260</v>
      </c>
      <c r="AC77" s="26">
        <v>0</v>
      </c>
      <c r="AD77" s="26">
        <v>0</v>
      </c>
      <c r="AE77" s="26">
        <v>0</v>
      </c>
      <c r="AF77" s="26">
        <v>0</v>
      </c>
      <c r="AG77" s="80">
        <v>0</v>
      </c>
      <c r="AH77" s="80">
        <v>0</v>
      </c>
      <c r="AI77" s="80">
        <v>0</v>
      </c>
      <c r="AJ77" s="26" t="s">
        <v>260</v>
      </c>
      <c r="AK77" s="26">
        <v>0</v>
      </c>
      <c r="AL77" s="26">
        <v>0</v>
      </c>
      <c r="AM77" s="26">
        <v>0</v>
      </c>
      <c r="AN77" s="26">
        <v>0</v>
      </c>
      <c r="AO77" s="80">
        <v>0</v>
      </c>
      <c r="AP77" s="80">
        <v>0</v>
      </c>
      <c r="AQ77" s="80">
        <v>0</v>
      </c>
    </row>
    <row r="78" spans="1:43" ht="30" x14ac:dyDescent="0.25">
      <c r="A78" s="162" t="s">
        <v>247</v>
      </c>
      <c r="B78" s="163" t="s">
        <v>248</v>
      </c>
      <c r="C78" s="75" t="s">
        <v>259</v>
      </c>
      <c r="D78" s="26" t="s">
        <v>260</v>
      </c>
      <c r="E78" s="26">
        <v>0</v>
      </c>
      <c r="F78" s="26">
        <v>0</v>
      </c>
      <c r="G78" s="26">
        <v>0</v>
      </c>
      <c r="H78" s="26">
        <v>0</v>
      </c>
      <c r="I78" s="80">
        <v>0</v>
      </c>
      <c r="J78" s="80">
        <v>0</v>
      </c>
      <c r="K78" s="80">
        <v>0</v>
      </c>
      <c r="L78" s="26" t="s">
        <v>260</v>
      </c>
      <c r="M78" s="26">
        <v>0</v>
      </c>
      <c r="N78" s="26">
        <v>0</v>
      </c>
      <c r="O78" s="26">
        <v>0</v>
      </c>
      <c r="P78" s="26">
        <v>0</v>
      </c>
      <c r="Q78" s="80">
        <v>0</v>
      </c>
      <c r="R78" s="80">
        <v>0</v>
      </c>
      <c r="S78" s="80">
        <v>0</v>
      </c>
      <c r="T78" s="26" t="s">
        <v>260</v>
      </c>
      <c r="U78" s="26">
        <v>0</v>
      </c>
      <c r="V78" s="26">
        <v>0</v>
      </c>
      <c r="W78" s="26">
        <v>0</v>
      </c>
      <c r="X78" s="26">
        <v>0</v>
      </c>
      <c r="Y78" s="80">
        <v>0</v>
      </c>
      <c r="Z78" s="80">
        <v>0</v>
      </c>
      <c r="AA78" s="80">
        <v>0</v>
      </c>
      <c r="AB78" s="26" t="s">
        <v>260</v>
      </c>
      <c r="AC78" s="26">
        <v>0</v>
      </c>
      <c r="AD78" s="26">
        <v>0</v>
      </c>
      <c r="AE78" s="26">
        <v>0</v>
      </c>
      <c r="AF78" s="26">
        <v>0</v>
      </c>
      <c r="AG78" s="80">
        <v>0</v>
      </c>
      <c r="AH78" s="80">
        <v>0</v>
      </c>
      <c r="AI78" s="80">
        <v>0</v>
      </c>
      <c r="AJ78" s="26" t="s">
        <v>260</v>
      </c>
      <c r="AK78" s="26">
        <v>0</v>
      </c>
      <c r="AL78" s="26">
        <v>0</v>
      </c>
      <c r="AM78" s="26">
        <v>0</v>
      </c>
      <c r="AN78" s="26">
        <v>0</v>
      </c>
      <c r="AO78" s="80">
        <v>0</v>
      </c>
      <c r="AP78" s="80">
        <v>0</v>
      </c>
      <c r="AQ78" s="80">
        <v>0</v>
      </c>
    </row>
    <row r="79" spans="1:43" ht="30" x14ac:dyDescent="0.25">
      <c r="A79" s="162" t="s">
        <v>145</v>
      </c>
      <c r="B79" s="163" t="s">
        <v>249</v>
      </c>
      <c r="C79" s="75" t="s">
        <v>259</v>
      </c>
      <c r="D79" s="26" t="s">
        <v>260</v>
      </c>
      <c r="E79" s="26">
        <v>0</v>
      </c>
      <c r="F79" s="26">
        <v>0</v>
      </c>
      <c r="G79" s="26">
        <v>0</v>
      </c>
      <c r="H79" s="26">
        <v>0</v>
      </c>
      <c r="I79" s="80">
        <v>0</v>
      </c>
      <c r="J79" s="80">
        <v>0</v>
      </c>
      <c r="K79" s="80">
        <v>0</v>
      </c>
      <c r="L79" s="26" t="s">
        <v>260</v>
      </c>
      <c r="M79" s="26">
        <v>0</v>
      </c>
      <c r="N79" s="26">
        <v>0</v>
      </c>
      <c r="O79" s="26">
        <v>0</v>
      </c>
      <c r="P79" s="26">
        <v>0</v>
      </c>
      <c r="Q79" s="80">
        <v>0</v>
      </c>
      <c r="R79" s="80">
        <v>0</v>
      </c>
      <c r="S79" s="80">
        <v>0</v>
      </c>
      <c r="T79" s="26" t="s">
        <v>260</v>
      </c>
      <c r="U79" s="26">
        <v>0</v>
      </c>
      <c r="V79" s="26">
        <v>0</v>
      </c>
      <c r="W79" s="26">
        <v>0</v>
      </c>
      <c r="X79" s="26">
        <v>0</v>
      </c>
      <c r="Y79" s="80">
        <v>0</v>
      </c>
      <c r="Z79" s="80">
        <v>0</v>
      </c>
      <c r="AA79" s="80">
        <v>0</v>
      </c>
      <c r="AB79" s="26" t="s">
        <v>260</v>
      </c>
      <c r="AC79" s="26">
        <v>0</v>
      </c>
      <c r="AD79" s="26">
        <v>0</v>
      </c>
      <c r="AE79" s="26">
        <v>0</v>
      </c>
      <c r="AF79" s="26">
        <v>0</v>
      </c>
      <c r="AG79" s="80">
        <v>0</v>
      </c>
      <c r="AH79" s="80">
        <v>0</v>
      </c>
      <c r="AI79" s="80">
        <v>0</v>
      </c>
      <c r="AJ79" s="26" t="s">
        <v>260</v>
      </c>
      <c r="AK79" s="26">
        <v>0</v>
      </c>
      <c r="AL79" s="26">
        <v>0</v>
      </c>
      <c r="AM79" s="26">
        <v>0</v>
      </c>
      <c r="AN79" s="26">
        <v>0</v>
      </c>
      <c r="AO79" s="80">
        <v>0</v>
      </c>
      <c r="AP79" s="80">
        <v>0</v>
      </c>
      <c r="AQ79" s="80">
        <v>0</v>
      </c>
    </row>
    <row r="80" spans="1:43" ht="30" x14ac:dyDescent="0.25">
      <c r="A80" s="162" t="s">
        <v>250</v>
      </c>
      <c r="B80" s="163" t="s">
        <v>251</v>
      </c>
      <c r="C80" s="75" t="s">
        <v>259</v>
      </c>
      <c r="D80" s="26" t="s">
        <v>260</v>
      </c>
      <c r="E80" s="26">
        <v>0</v>
      </c>
      <c r="F80" s="26">
        <v>0</v>
      </c>
      <c r="G80" s="26">
        <v>0</v>
      </c>
      <c r="H80" s="26">
        <v>0</v>
      </c>
      <c r="I80" s="80">
        <v>0</v>
      </c>
      <c r="J80" s="80">
        <v>0</v>
      </c>
      <c r="K80" s="80">
        <v>0</v>
      </c>
      <c r="L80" s="26" t="s">
        <v>260</v>
      </c>
      <c r="M80" s="26">
        <v>0</v>
      </c>
      <c r="N80" s="26">
        <v>0</v>
      </c>
      <c r="O80" s="26">
        <v>0</v>
      </c>
      <c r="P80" s="26">
        <v>0</v>
      </c>
      <c r="Q80" s="80">
        <v>0</v>
      </c>
      <c r="R80" s="80">
        <v>0</v>
      </c>
      <c r="S80" s="80">
        <v>0</v>
      </c>
      <c r="T80" s="26" t="s">
        <v>260</v>
      </c>
      <c r="U80" s="26">
        <v>0</v>
      </c>
      <c r="V80" s="26">
        <v>0</v>
      </c>
      <c r="W80" s="26">
        <v>0</v>
      </c>
      <c r="X80" s="26">
        <v>0</v>
      </c>
      <c r="Y80" s="80">
        <v>0</v>
      </c>
      <c r="Z80" s="80">
        <v>0</v>
      </c>
      <c r="AA80" s="80">
        <v>0</v>
      </c>
      <c r="AB80" s="26" t="s">
        <v>260</v>
      </c>
      <c r="AC80" s="26">
        <v>0</v>
      </c>
      <c r="AD80" s="26">
        <v>0</v>
      </c>
      <c r="AE80" s="26">
        <v>0</v>
      </c>
      <c r="AF80" s="26">
        <v>0</v>
      </c>
      <c r="AG80" s="80">
        <v>0</v>
      </c>
      <c r="AH80" s="80">
        <v>0</v>
      </c>
      <c r="AI80" s="80">
        <v>0</v>
      </c>
      <c r="AJ80" s="26" t="s">
        <v>260</v>
      </c>
      <c r="AK80" s="26">
        <v>0</v>
      </c>
      <c r="AL80" s="26">
        <v>0</v>
      </c>
      <c r="AM80" s="26">
        <v>0</v>
      </c>
      <c r="AN80" s="26">
        <v>0</v>
      </c>
      <c r="AO80" s="80">
        <v>0</v>
      </c>
      <c r="AP80" s="80">
        <v>0</v>
      </c>
      <c r="AQ80" s="80">
        <v>0</v>
      </c>
    </row>
    <row r="81" spans="1:78" ht="30" x14ac:dyDescent="0.25">
      <c r="A81" s="162" t="s">
        <v>252</v>
      </c>
      <c r="B81" s="163" t="s">
        <v>253</v>
      </c>
      <c r="C81" s="75" t="s">
        <v>259</v>
      </c>
      <c r="D81" s="26" t="s">
        <v>260</v>
      </c>
      <c r="E81" s="26">
        <v>0</v>
      </c>
      <c r="F81" s="26">
        <v>0</v>
      </c>
      <c r="G81" s="26">
        <v>0</v>
      </c>
      <c r="H81" s="26">
        <v>0</v>
      </c>
      <c r="I81" s="80">
        <v>0</v>
      </c>
      <c r="J81" s="80">
        <v>0</v>
      </c>
      <c r="K81" s="80">
        <v>0</v>
      </c>
      <c r="L81" s="26" t="s">
        <v>260</v>
      </c>
      <c r="M81" s="26">
        <v>0</v>
      </c>
      <c r="N81" s="26">
        <v>0</v>
      </c>
      <c r="O81" s="26">
        <v>0</v>
      </c>
      <c r="P81" s="26">
        <v>0</v>
      </c>
      <c r="Q81" s="80">
        <v>0</v>
      </c>
      <c r="R81" s="80">
        <v>0</v>
      </c>
      <c r="S81" s="80">
        <v>0</v>
      </c>
      <c r="T81" s="26" t="s">
        <v>260</v>
      </c>
      <c r="U81" s="26">
        <v>0</v>
      </c>
      <c r="V81" s="26">
        <v>0</v>
      </c>
      <c r="W81" s="26">
        <v>0</v>
      </c>
      <c r="X81" s="26">
        <v>0</v>
      </c>
      <c r="Y81" s="80">
        <v>0</v>
      </c>
      <c r="Z81" s="80">
        <v>0</v>
      </c>
      <c r="AA81" s="80">
        <v>0</v>
      </c>
      <c r="AB81" s="26" t="s">
        <v>260</v>
      </c>
      <c r="AC81" s="26">
        <v>0</v>
      </c>
      <c r="AD81" s="26">
        <v>0</v>
      </c>
      <c r="AE81" s="26">
        <v>0</v>
      </c>
      <c r="AF81" s="26">
        <v>0</v>
      </c>
      <c r="AG81" s="80">
        <v>0</v>
      </c>
      <c r="AH81" s="80">
        <v>0</v>
      </c>
      <c r="AI81" s="80">
        <v>0</v>
      </c>
      <c r="AJ81" s="26" t="s">
        <v>260</v>
      </c>
      <c r="AK81" s="26">
        <v>0</v>
      </c>
      <c r="AL81" s="26">
        <v>0</v>
      </c>
      <c r="AM81" s="26">
        <v>0</v>
      </c>
      <c r="AN81" s="26">
        <v>0</v>
      </c>
      <c r="AO81" s="80">
        <v>0</v>
      </c>
      <c r="AP81" s="80">
        <v>0</v>
      </c>
      <c r="AQ81" s="80">
        <v>0</v>
      </c>
    </row>
    <row r="82" spans="1:78" ht="30" x14ac:dyDescent="0.25">
      <c r="A82" s="162" t="s">
        <v>146</v>
      </c>
      <c r="B82" s="163" t="s">
        <v>254</v>
      </c>
      <c r="C82" s="75" t="s">
        <v>259</v>
      </c>
      <c r="D82" s="26" t="s">
        <v>260</v>
      </c>
      <c r="E82" s="26">
        <f>E83</f>
        <v>0</v>
      </c>
      <c r="F82" s="26">
        <f t="shared" ref="F82:AQ82" si="17">F83</f>
        <v>0</v>
      </c>
      <c r="G82" s="26">
        <f t="shared" si="17"/>
        <v>0</v>
      </c>
      <c r="H82" s="26">
        <f t="shared" si="17"/>
        <v>0</v>
      </c>
      <c r="I82" s="80">
        <f t="shared" si="17"/>
        <v>0</v>
      </c>
      <c r="J82" s="80">
        <f t="shared" si="17"/>
        <v>0</v>
      </c>
      <c r="K82" s="80">
        <f t="shared" si="17"/>
        <v>0</v>
      </c>
      <c r="L82" s="240" t="str">
        <f t="shared" si="17"/>
        <v>IV</v>
      </c>
      <c r="M82" s="26">
        <f t="shared" si="17"/>
        <v>0</v>
      </c>
      <c r="N82" s="26">
        <f t="shared" si="17"/>
        <v>0</v>
      </c>
      <c r="O82" s="26">
        <f t="shared" si="17"/>
        <v>1.68</v>
      </c>
      <c r="P82" s="26">
        <f t="shared" si="17"/>
        <v>0</v>
      </c>
      <c r="Q82" s="26">
        <f t="shared" si="17"/>
        <v>0</v>
      </c>
      <c r="R82" s="26">
        <f t="shared" si="17"/>
        <v>0</v>
      </c>
      <c r="S82" s="26">
        <f t="shared" si="17"/>
        <v>0</v>
      </c>
      <c r="T82" s="26" t="str">
        <f t="shared" si="17"/>
        <v>нд</v>
      </c>
      <c r="U82" s="26">
        <f t="shared" si="17"/>
        <v>0</v>
      </c>
      <c r="V82" s="26">
        <f t="shared" si="17"/>
        <v>0</v>
      </c>
      <c r="W82" s="26">
        <f t="shared" si="17"/>
        <v>0</v>
      </c>
      <c r="X82" s="26">
        <f t="shared" si="17"/>
        <v>0</v>
      </c>
      <c r="Y82" s="26">
        <f t="shared" si="17"/>
        <v>0</v>
      </c>
      <c r="Z82" s="26">
        <f t="shared" si="17"/>
        <v>0</v>
      </c>
      <c r="AA82" s="26">
        <f t="shared" si="17"/>
        <v>0</v>
      </c>
      <c r="AB82" s="26" t="str">
        <f t="shared" si="17"/>
        <v>нд</v>
      </c>
      <c r="AC82" s="26">
        <f t="shared" si="17"/>
        <v>0</v>
      </c>
      <c r="AD82" s="26">
        <f t="shared" si="17"/>
        <v>0</v>
      </c>
      <c r="AE82" s="26">
        <f t="shared" si="17"/>
        <v>0</v>
      </c>
      <c r="AF82" s="26">
        <f t="shared" si="17"/>
        <v>0</v>
      </c>
      <c r="AG82" s="26">
        <f t="shared" si="17"/>
        <v>0</v>
      </c>
      <c r="AH82" s="26">
        <f t="shared" si="17"/>
        <v>0</v>
      </c>
      <c r="AI82" s="26">
        <f t="shared" si="17"/>
        <v>0</v>
      </c>
      <c r="AJ82" s="26" t="str">
        <f t="shared" si="17"/>
        <v>нд</v>
      </c>
      <c r="AK82" s="26">
        <f t="shared" si="17"/>
        <v>0</v>
      </c>
      <c r="AL82" s="26">
        <f t="shared" si="17"/>
        <v>0</v>
      </c>
      <c r="AM82" s="26">
        <f t="shared" si="17"/>
        <v>0</v>
      </c>
      <c r="AN82" s="26">
        <f t="shared" si="17"/>
        <v>0</v>
      </c>
      <c r="AO82" s="26">
        <f t="shared" si="17"/>
        <v>0</v>
      </c>
      <c r="AP82" s="26">
        <f t="shared" si="17"/>
        <v>0</v>
      </c>
      <c r="AQ82" s="26">
        <f t="shared" si="17"/>
        <v>0</v>
      </c>
    </row>
    <row r="83" spans="1:78" s="228" customFormat="1" ht="45" x14ac:dyDescent="0.25">
      <c r="A83" s="270" t="s">
        <v>146</v>
      </c>
      <c r="B83" s="166" t="s">
        <v>509</v>
      </c>
      <c r="C83" s="166" t="s">
        <v>510</v>
      </c>
      <c r="D83" s="26" t="s">
        <v>260</v>
      </c>
      <c r="E83" s="26">
        <f>SUM(E84:E85)</f>
        <v>0</v>
      </c>
      <c r="F83" s="26">
        <f t="shared" ref="F83:AQ83" si="18">SUM(F84:F85)</f>
        <v>0</v>
      </c>
      <c r="G83" s="26">
        <f t="shared" si="18"/>
        <v>0</v>
      </c>
      <c r="H83" s="26">
        <f t="shared" si="18"/>
        <v>0</v>
      </c>
      <c r="I83" s="80">
        <f t="shared" si="18"/>
        <v>0</v>
      </c>
      <c r="J83" s="80">
        <f t="shared" si="18"/>
        <v>0</v>
      </c>
      <c r="K83" s="80">
        <f t="shared" si="18"/>
        <v>0</v>
      </c>
      <c r="L83" s="26" t="s">
        <v>536</v>
      </c>
      <c r="M83" s="26">
        <f t="shared" si="18"/>
        <v>0</v>
      </c>
      <c r="N83" s="26">
        <f t="shared" si="18"/>
        <v>0</v>
      </c>
      <c r="O83" s="26">
        <f t="shared" si="18"/>
        <v>1.68</v>
      </c>
      <c r="P83" s="26">
        <f t="shared" si="18"/>
        <v>0</v>
      </c>
      <c r="Q83" s="26">
        <f t="shared" si="18"/>
        <v>0</v>
      </c>
      <c r="R83" s="26">
        <f t="shared" si="18"/>
        <v>0</v>
      </c>
      <c r="S83" s="26">
        <f t="shared" si="18"/>
        <v>0</v>
      </c>
      <c r="T83" s="26" t="s">
        <v>260</v>
      </c>
      <c r="U83" s="26">
        <f t="shared" si="18"/>
        <v>0</v>
      </c>
      <c r="V83" s="26">
        <f t="shared" si="18"/>
        <v>0</v>
      </c>
      <c r="W83" s="26">
        <f t="shared" si="18"/>
        <v>0</v>
      </c>
      <c r="X83" s="26">
        <f t="shared" si="18"/>
        <v>0</v>
      </c>
      <c r="Y83" s="26">
        <f t="shared" si="18"/>
        <v>0</v>
      </c>
      <c r="Z83" s="26">
        <f t="shared" si="18"/>
        <v>0</v>
      </c>
      <c r="AA83" s="26">
        <f t="shared" si="18"/>
        <v>0</v>
      </c>
      <c r="AB83" s="26" t="s">
        <v>260</v>
      </c>
      <c r="AC83" s="26">
        <f t="shared" si="18"/>
        <v>0</v>
      </c>
      <c r="AD83" s="26">
        <f t="shared" si="18"/>
        <v>0</v>
      </c>
      <c r="AE83" s="26">
        <f t="shared" si="18"/>
        <v>0</v>
      </c>
      <c r="AF83" s="26">
        <f t="shared" si="18"/>
        <v>0</v>
      </c>
      <c r="AG83" s="26">
        <f t="shared" si="18"/>
        <v>0</v>
      </c>
      <c r="AH83" s="26">
        <f t="shared" si="18"/>
        <v>0</v>
      </c>
      <c r="AI83" s="26">
        <f t="shared" si="18"/>
        <v>0</v>
      </c>
      <c r="AJ83" s="26" t="s">
        <v>260</v>
      </c>
      <c r="AK83" s="26">
        <f t="shared" si="18"/>
        <v>0</v>
      </c>
      <c r="AL83" s="26">
        <f t="shared" si="18"/>
        <v>0</v>
      </c>
      <c r="AM83" s="26">
        <f t="shared" si="18"/>
        <v>0</v>
      </c>
      <c r="AN83" s="26">
        <f t="shared" si="18"/>
        <v>0</v>
      </c>
      <c r="AO83" s="26">
        <f t="shared" si="18"/>
        <v>0</v>
      </c>
      <c r="AP83" s="26">
        <f t="shared" si="18"/>
        <v>0</v>
      </c>
      <c r="AQ83" s="26">
        <f t="shared" si="18"/>
        <v>0</v>
      </c>
    </row>
    <row r="84" spans="1:78" s="228" customFormat="1" ht="60" x14ac:dyDescent="0.25">
      <c r="A84" s="238" t="s">
        <v>146</v>
      </c>
      <c r="B84" s="239" t="s">
        <v>511</v>
      </c>
      <c r="C84" s="239" t="s">
        <v>512</v>
      </c>
      <c r="D84" s="26" t="s">
        <v>260</v>
      </c>
      <c r="E84" s="26">
        <v>0</v>
      </c>
      <c r="F84" s="26">
        <v>0</v>
      </c>
      <c r="G84" s="26">
        <v>0</v>
      </c>
      <c r="H84" s="26">
        <v>0</v>
      </c>
      <c r="I84" s="80">
        <v>0</v>
      </c>
      <c r="J84" s="80">
        <v>0</v>
      </c>
      <c r="K84" s="80">
        <v>0</v>
      </c>
      <c r="L84" s="26" t="s">
        <v>260</v>
      </c>
      <c r="M84" s="26">
        <v>0</v>
      </c>
      <c r="N84" s="26">
        <v>0</v>
      </c>
      <c r="O84" s="26">
        <v>0</v>
      </c>
      <c r="P84" s="26">
        <v>0</v>
      </c>
      <c r="Q84" s="80">
        <v>0</v>
      </c>
      <c r="R84" s="80">
        <v>0</v>
      </c>
      <c r="S84" s="80">
        <v>0</v>
      </c>
      <c r="T84" s="26" t="s">
        <v>260</v>
      </c>
      <c r="U84" s="26">
        <v>0</v>
      </c>
      <c r="V84" s="26">
        <v>0</v>
      </c>
      <c r="W84" s="26">
        <v>0</v>
      </c>
      <c r="X84" s="26">
        <v>0</v>
      </c>
      <c r="Y84" s="80">
        <v>0</v>
      </c>
      <c r="Z84" s="80">
        <v>0</v>
      </c>
      <c r="AA84" s="80">
        <v>0</v>
      </c>
      <c r="AB84" s="26" t="s">
        <v>260</v>
      </c>
      <c r="AC84" s="26">
        <v>0</v>
      </c>
      <c r="AD84" s="26">
        <v>0</v>
      </c>
      <c r="AE84" s="26">
        <v>0</v>
      </c>
      <c r="AF84" s="26">
        <v>0</v>
      </c>
      <c r="AG84" s="80">
        <v>0</v>
      </c>
      <c r="AH84" s="80">
        <v>0</v>
      </c>
      <c r="AI84" s="80">
        <v>0</v>
      </c>
      <c r="AJ84" s="26" t="s">
        <v>260</v>
      </c>
      <c r="AK84" s="26">
        <v>0</v>
      </c>
      <c r="AL84" s="26">
        <v>0</v>
      </c>
      <c r="AM84" s="26">
        <v>0</v>
      </c>
      <c r="AN84" s="26">
        <v>0</v>
      </c>
      <c r="AO84" s="80">
        <v>0</v>
      </c>
      <c r="AP84" s="80">
        <v>0</v>
      </c>
      <c r="AQ84" s="80">
        <v>0</v>
      </c>
    </row>
    <row r="85" spans="1:78" s="228" customFormat="1" ht="75" x14ac:dyDescent="0.25">
      <c r="A85" s="238" t="s">
        <v>146</v>
      </c>
      <c r="B85" s="239" t="s">
        <v>513</v>
      </c>
      <c r="C85" s="239" t="s">
        <v>512</v>
      </c>
      <c r="D85" s="26" t="s">
        <v>260</v>
      </c>
      <c r="E85" s="26">
        <v>0</v>
      </c>
      <c r="F85" s="26">
        <v>0</v>
      </c>
      <c r="G85" s="26">
        <v>0</v>
      </c>
      <c r="H85" s="26">
        <v>0</v>
      </c>
      <c r="I85" s="80">
        <v>0</v>
      </c>
      <c r="J85" s="80">
        <v>0</v>
      </c>
      <c r="K85" s="80">
        <v>0</v>
      </c>
      <c r="L85" s="26" t="s">
        <v>536</v>
      </c>
      <c r="M85" s="26">
        <v>0</v>
      </c>
      <c r="N85" s="26">
        <v>0</v>
      </c>
      <c r="O85" s="26">
        <v>1.68</v>
      </c>
      <c r="P85" s="26">
        <v>0</v>
      </c>
      <c r="Q85" s="80">
        <v>0</v>
      </c>
      <c r="R85" s="80">
        <v>0</v>
      </c>
      <c r="S85" s="80">
        <v>0</v>
      </c>
      <c r="T85" s="26" t="s">
        <v>260</v>
      </c>
      <c r="U85" s="26">
        <v>0</v>
      </c>
      <c r="V85" s="26">
        <v>0</v>
      </c>
      <c r="W85" s="26">
        <v>0</v>
      </c>
      <c r="X85" s="26">
        <v>0</v>
      </c>
      <c r="Y85" s="80">
        <v>0</v>
      </c>
      <c r="Z85" s="80">
        <v>0</v>
      </c>
      <c r="AA85" s="80">
        <v>0</v>
      </c>
      <c r="AB85" s="26" t="s">
        <v>260</v>
      </c>
      <c r="AC85" s="26">
        <v>0</v>
      </c>
      <c r="AD85" s="26">
        <v>0</v>
      </c>
      <c r="AE85" s="26">
        <v>0</v>
      </c>
      <c r="AF85" s="26">
        <v>0</v>
      </c>
      <c r="AG85" s="80">
        <v>0</v>
      </c>
      <c r="AH85" s="80">
        <v>0</v>
      </c>
      <c r="AI85" s="80">
        <v>0</v>
      </c>
      <c r="AJ85" s="26" t="s">
        <v>260</v>
      </c>
      <c r="AK85" s="26">
        <v>0</v>
      </c>
      <c r="AL85" s="26">
        <v>0</v>
      </c>
      <c r="AM85" s="26">
        <v>0</v>
      </c>
      <c r="AN85" s="26">
        <v>0</v>
      </c>
      <c r="AO85" s="80">
        <v>0</v>
      </c>
      <c r="AP85" s="80">
        <v>0</v>
      </c>
      <c r="AQ85" s="80">
        <v>0</v>
      </c>
    </row>
    <row r="86" spans="1:78" ht="30" x14ac:dyDescent="0.25">
      <c r="A86" s="162" t="s">
        <v>255</v>
      </c>
      <c r="B86" s="163" t="s">
        <v>256</v>
      </c>
      <c r="C86" s="75" t="s">
        <v>259</v>
      </c>
      <c r="D86" s="26" t="s">
        <v>260</v>
      </c>
      <c r="E86" s="26">
        <v>0</v>
      </c>
      <c r="F86" s="26">
        <v>0</v>
      </c>
      <c r="G86" s="26">
        <v>0</v>
      </c>
      <c r="H86" s="26">
        <v>0</v>
      </c>
      <c r="I86" s="80">
        <v>0</v>
      </c>
      <c r="J86" s="80">
        <v>0</v>
      </c>
      <c r="K86" s="80">
        <v>0</v>
      </c>
      <c r="L86" s="26" t="s">
        <v>260</v>
      </c>
      <c r="M86" s="26">
        <v>0</v>
      </c>
      <c r="N86" s="26">
        <v>0</v>
      </c>
      <c r="O86" s="26">
        <v>0</v>
      </c>
      <c r="P86" s="26">
        <v>0</v>
      </c>
      <c r="Q86" s="80">
        <v>0</v>
      </c>
      <c r="R86" s="80">
        <v>0</v>
      </c>
      <c r="S86" s="80">
        <v>0</v>
      </c>
      <c r="T86" s="26" t="s">
        <v>260</v>
      </c>
      <c r="U86" s="26">
        <v>0</v>
      </c>
      <c r="V86" s="26">
        <v>0</v>
      </c>
      <c r="W86" s="26">
        <v>0</v>
      </c>
      <c r="X86" s="26">
        <v>0</v>
      </c>
      <c r="Y86" s="80">
        <v>0</v>
      </c>
      <c r="Z86" s="80">
        <v>0</v>
      </c>
      <c r="AA86" s="80">
        <v>0</v>
      </c>
      <c r="AB86" s="26" t="s">
        <v>260</v>
      </c>
      <c r="AC86" s="26">
        <v>0</v>
      </c>
      <c r="AD86" s="26">
        <v>0</v>
      </c>
      <c r="AE86" s="26">
        <v>0</v>
      </c>
      <c r="AF86" s="26">
        <v>0</v>
      </c>
      <c r="AG86" s="80">
        <v>0</v>
      </c>
      <c r="AH86" s="80">
        <v>0</v>
      </c>
      <c r="AI86" s="80">
        <v>0</v>
      </c>
      <c r="AJ86" s="26" t="s">
        <v>260</v>
      </c>
      <c r="AK86" s="26">
        <v>0</v>
      </c>
      <c r="AL86" s="26">
        <v>0</v>
      </c>
      <c r="AM86" s="26">
        <v>0</v>
      </c>
      <c r="AN86" s="26">
        <v>0</v>
      </c>
      <c r="AO86" s="80">
        <v>0</v>
      </c>
      <c r="AP86" s="80">
        <v>0</v>
      </c>
      <c r="AQ86" s="80">
        <v>0</v>
      </c>
    </row>
    <row r="87" spans="1:78" x14ac:dyDescent="0.25">
      <c r="A87" s="162" t="s">
        <v>257</v>
      </c>
      <c r="B87" s="163" t="s">
        <v>258</v>
      </c>
      <c r="C87" s="75" t="s">
        <v>259</v>
      </c>
      <c r="D87" s="26" t="s">
        <v>260</v>
      </c>
      <c r="E87" s="26">
        <v>0</v>
      </c>
      <c r="F87" s="26">
        <v>0</v>
      </c>
      <c r="G87" s="26">
        <v>0</v>
      </c>
      <c r="H87" s="26">
        <v>0</v>
      </c>
      <c r="I87" s="80">
        <v>0</v>
      </c>
      <c r="J87" s="80">
        <v>0</v>
      </c>
      <c r="K87" s="80">
        <v>0</v>
      </c>
      <c r="L87" s="26" t="s">
        <v>260</v>
      </c>
      <c r="M87" s="26">
        <v>0</v>
      </c>
      <c r="N87" s="26">
        <v>0</v>
      </c>
      <c r="O87" s="26">
        <v>0</v>
      </c>
      <c r="P87" s="26">
        <v>0</v>
      </c>
      <c r="Q87" s="80">
        <v>0</v>
      </c>
      <c r="R87" s="80">
        <v>0</v>
      </c>
      <c r="S87" s="80">
        <v>0</v>
      </c>
      <c r="T87" s="26" t="s">
        <v>260</v>
      </c>
      <c r="U87" s="26">
        <v>0</v>
      </c>
      <c r="V87" s="26">
        <v>0</v>
      </c>
      <c r="W87" s="26">
        <v>0</v>
      </c>
      <c r="X87" s="26">
        <v>0</v>
      </c>
      <c r="Y87" s="80">
        <v>0</v>
      </c>
      <c r="Z87" s="80">
        <v>0</v>
      </c>
      <c r="AA87" s="80">
        <v>0</v>
      </c>
      <c r="AB87" s="26" t="s">
        <v>260</v>
      </c>
      <c r="AC87" s="26">
        <v>0</v>
      </c>
      <c r="AD87" s="26">
        <v>0</v>
      </c>
      <c r="AE87" s="26">
        <v>0</v>
      </c>
      <c r="AF87" s="26">
        <v>0</v>
      </c>
      <c r="AG87" s="80">
        <v>0</v>
      </c>
      <c r="AH87" s="80">
        <v>0</v>
      </c>
      <c r="AI87" s="80">
        <v>0</v>
      </c>
      <c r="AJ87" s="26" t="s">
        <v>260</v>
      </c>
      <c r="AK87" s="26">
        <v>0</v>
      </c>
      <c r="AL87" s="26">
        <v>0</v>
      </c>
      <c r="AM87" s="26">
        <v>0</v>
      </c>
      <c r="AN87" s="26">
        <v>0</v>
      </c>
      <c r="AO87" s="80">
        <v>0</v>
      </c>
      <c r="AP87" s="80">
        <v>0</v>
      </c>
      <c r="AQ87" s="80">
        <v>0</v>
      </c>
    </row>
    <row r="88" spans="1:78" ht="93" customHeight="1" x14ac:dyDescent="0.25">
      <c r="A88" s="323"/>
      <c r="B88" s="323"/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  <c r="AF88" s="323"/>
      <c r="AG88" s="323"/>
      <c r="AH88" s="323"/>
      <c r="AI88" s="323"/>
      <c r="AJ88" s="323"/>
      <c r="AK88" s="323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</row>
    <row r="89" spans="1:78" ht="67.5" customHeight="1" x14ac:dyDescent="0.4">
      <c r="A89" s="337"/>
      <c r="B89" s="337"/>
      <c r="C89" s="337"/>
      <c r="D89" s="337"/>
      <c r="E89" s="337"/>
      <c r="F89" s="337"/>
      <c r="G89" s="337"/>
      <c r="H89" s="337"/>
      <c r="I89" s="337"/>
      <c r="J89" s="337"/>
      <c r="K89" s="337"/>
      <c r="L89" s="338"/>
      <c r="M89" s="338"/>
      <c r="N89" s="338"/>
      <c r="O89" s="338"/>
      <c r="P89" s="338"/>
      <c r="Q89" s="338"/>
      <c r="R89" s="338"/>
      <c r="S89" s="338"/>
      <c r="T89" s="338"/>
      <c r="U89" s="338"/>
      <c r="V89" s="338"/>
      <c r="W89" s="338"/>
      <c r="X89" s="338"/>
      <c r="Y89" s="338"/>
      <c r="Z89" s="338"/>
      <c r="AA89" s="338"/>
      <c r="AB89" s="338"/>
      <c r="AC89" s="338"/>
      <c r="AD89" s="338"/>
      <c r="AE89" s="338"/>
      <c r="AF89" s="338"/>
      <c r="AG89" s="338"/>
      <c r="AH89" s="338"/>
      <c r="AI89" s="338"/>
      <c r="AJ89" s="338"/>
      <c r="AK89" s="338"/>
      <c r="AL89" s="338"/>
      <c r="AM89" s="338"/>
      <c r="AN89" s="338"/>
      <c r="AO89" s="338"/>
      <c r="AP89" s="338"/>
      <c r="AQ89" s="338"/>
    </row>
  </sheetData>
  <mergeCells count="29">
    <mergeCell ref="BM12:BS13"/>
    <mergeCell ref="BT12:BZ13"/>
    <mergeCell ref="AY14:BE14"/>
    <mergeCell ref="BF14:BL14"/>
    <mergeCell ref="BM14:BS14"/>
    <mergeCell ref="AY12:BE13"/>
    <mergeCell ref="BT14:BZ14"/>
    <mergeCell ref="AB14:AI14"/>
    <mergeCell ref="T12:AA13"/>
    <mergeCell ref="BF12:BL13"/>
    <mergeCell ref="T14:AA14"/>
    <mergeCell ref="L12:S13"/>
    <mergeCell ref="L14:S14"/>
    <mergeCell ref="A89:K89"/>
    <mergeCell ref="L89:AQ89"/>
    <mergeCell ref="A5:AQ5"/>
    <mergeCell ref="A9:AQ9"/>
    <mergeCell ref="A8:AQ8"/>
    <mergeCell ref="A6:AQ6"/>
    <mergeCell ref="A88:AK88"/>
    <mergeCell ref="C11:C15"/>
    <mergeCell ref="B11:B15"/>
    <mergeCell ref="A11:A15"/>
    <mergeCell ref="D12:K13"/>
    <mergeCell ref="D14:K14"/>
    <mergeCell ref="AJ12:AQ13"/>
    <mergeCell ref="AJ14:AQ14"/>
    <mergeCell ref="D11:AQ11"/>
    <mergeCell ref="AB12:AI13"/>
  </mergeCells>
  <pageMargins left="0.43307086614173229" right="0.43307086614173229" top="0.74803149606299213" bottom="0.74803149606299213" header="0.31496062992125984" footer="0.31496062992125984"/>
  <pageSetup paperSize="9" scale="37" fitToHeight="0" orientation="landscape" horizontalDpi="4294967295" verticalDpi="4294967295" r:id="rId1"/>
  <headerFooter differentFirst="1">
    <oddHeader>&amp;C&amp;P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  <pageSetUpPr fitToPage="1"/>
  </sheetPr>
  <dimension ref="A1:BU95"/>
  <sheetViews>
    <sheetView view="pageBreakPreview" zoomScale="55" zoomScaleNormal="100" zoomScaleSheetLayoutView="55" workbookViewId="0">
      <selection activeCell="AM88" sqref="AM88:BU88"/>
    </sheetView>
  </sheetViews>
  <sheetFormatPr defaultColWidth="9" defaultRowHeight="15.75" x14ac:dyDescent="0.25"/>
  <cols>
    <col min="1" max="1" width="8.125" style="70" customWidth="1"/>
    <col min="2" max="2" width="64.5" style="70" customWidth="1"/>
    <col min="3" max="3" width="8.375" style="70" customWidth="1"/>
    <col min="4" max="4" width="5.75" style="70" customWidth="1"/>
    <col min="5" max="5" width="6" style="70" customWidth="1"/>
    <col min="6" max="6" width="5.75" style="70" customWidth="1"/>
    <col min="7" max="7" width="5.25" style="70" customWidth="1"/>
    <col min="8" max="8" width="5.125" style="70" customWidth="1"/>
    <col min="9" max="9" width="6.625" style="70" customWidth="1"/>
    <col min="10" max="10" width="5.25" style="70" customWidth="1"/>
    <col min="11" max="11" width="5.625" style="70" customWidth="1"/>
    <col min="12" max="12" width="5.875" style="70" customWidth="1"/>
    <col min="13" max="13" width="5.5" style="70" customWidth="1"/>
    <col min="14" max="19" width="5.125" style="70" customWidth="1"/>
    <col min="20" max="20" width="5" style="70" hidden="1" customWidth="1"/>
    <col min="21" max="21" width="4.875" style="70" hidden="1" customWidth="1"/>
    <col min="22" max="22" width="5" style="70" hidden="1" customWidth="1"/>
    <col min="23" max="23" width="4.875" style="70" hidden="1" customWidth="1"/>
    <col min="24" max="24" width="5.25" style="70" customWidth="1"/>
    <col min="25" max="25" width="6.5" style="70" customWidth="1"/>
    <col min="26" max="26" width="6" style="70" customWidth="1"/>
    <col min="27" max="27" width="5.125" style="70" customWidth="1"/>
    <col min="28" max="29" width="5" style="70" customWidth="1"/>
    <col min="30" max="30" width="4.875" style="70" hidden="1" customWidth="1"/>
    <col min="31" max="31" width="4.625" style="70" hidden="1" customWidth="1"/>
    <col min="32" max="32" width="4.875" style="70" hidden="1" customWidth="1"/>
    <col min="33" max="33" width="4.625" style="70" hidden="1" customWidth="1"/>
    <col min="34" max="35" width="5.625" style="70" bestFit="1" customWidth="1"/>
    <col min="36" max="36" width="5.125" style="70" customWidth="1"/>
    <col min="37" max="37" width="6.125" style="70" customWidth="1"/>
    <col min="38" max="38" width="5.125" style="70" customWidth="1"/>
    <col min="39" max="39" width="4.875" style="70" customWidth="1"/>
    <col min="40" max="40" width="4.625" style="70" hidden="1" customWidth="1"/>
    <col min="41" max="41" width="4.875" style="70" hidden="1" customWidth="1"/>
    <col min="42" max="42" width="4.625" style="70" hidden="1" customWidth="1"/>
    <col min="43" max="43" width="5.5" style="70" hidden="1" customWidth="1"/>
    <col min="44" max="49" width="6.25" style="70" customWidth="1"/>
    <col min="50" max="53" width="6.25" style="70" hidden="1" customWidth="1"/>
    <col min="54" max="59" width="6.25" style="70" customWidth="1"/>
    <col min="60" max="63" width="6.25" style="70" hidden="1" customWidth="1"/>
    <col min="64" max="64" width="6.25" style="70" customWidth="1"/>
    <col min="65" max="67" width="5.125" style="70" customWidth="1"/>
    <col min="68" max="68" width="5" style="70" customWidth="1"/>
    <col min="69" max="69" width="7.125" style="70" customWidth="1"/>
    <col min="70" max="71" width="5.875" style="70" hidden="1" customWidth="1"/>
    <col min="72" max="72" width="5.75" style="70" hidden="1" customWidth="1"/>
    <col min="73" max="73" width="5" style="70" hidden="1" customWidth="1"/>
    <col min="74" max="16384" width="9" style="70"/>
  </cols>
  <sheetData>
    <row r="1" spans="1:73" ht="20.25" x14ac:dyDescent="0.3">
      <c r="A1" s="20"/>
      <c r="B1" s="87"/>
      <c r="C1" s="87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9"/>
      <c r="P1" s="9"/>
      <c r="Q1" s="9"/>
      <c r="R1" s="9"/>
      <c r="S1" s="9"/>
      <c r="U1" s="31"/>
      <c r="W1" s="31"/>
      <c r="X1" s="31"/>
      <c r="AH1" s="31"/>
      <c r="AR1" s="30" t="s">
        <v>280</v>
      </c>
      <c r="BB1" s="31"/>
    </row>
    <row r="2" spans="1:73" ht="29.45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U2" s="31"/>
      <c r="W2" s="31"/>
      <c r="X2" s="31"/>
      <c r="AH2" s="31"/>
      <c r="AR2" s="30" t="s">
        <v>281</v>
      </c>
      <c r="BB2" s="31"/>
    </row>
    <row r="3" spans="1:73" ht="21.9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U3" s="31"/>
      <c r="W3" s="31"/>
      <c r="X3" s="31"/>
      <c r="AH3" s="31"/>
      <c r="AR3" s="28" t="str">
        <f>'1'!Z3</f>
        <v>Красноярского края от 30.07.2021  № 08-122</v>
      </c>
      <c r="BB3" s="31"/>
    </row>
    <row r="4" spans="1:7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</row>
    <row r="5" spans="1:73" x14ac:dyDescent="0.25">
      <c r="A5" s="347" t="s">
        <v>108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  <c r="AX5" s="347"/>
      <c r="AY5" s="347"/>
      <c r="AZ5" s="347"/>
      <c r="BA5" s="347"/>
      <c r="BB5" s="347"/>
      <c r="BC5" s="347"/>
      <c r="BD5" s="347"/>
      <c r="BE5" s="347"/>
      <c r="BF5" s="347"/>
      <c r="BG5" s="347"/>
      <c r="BH5" s="347"/>
      <c r="BI5" s="347"/>
      <c r="BJ5" s="347"/>
      <c r="BK5" s="347"/>
      <c r="BL5" s="347"/>
      <c r="BM5" s="347"/>
      <c r="BN5" s="347"/>
      <c r="BO5" s="347"/>
      <c r="BP5" s="347"/>
      <c r="BQ5" s="347"/>
      <c r="BR5" s="347"/>
      <c r="BS5" s="347"/>
      <c r="BT5" s="347"/>
      <c r="BU5" s="347"/>
    </row>
    <row r="6" spans="1:73" x14ac:dyDescent="0.25">
      <c r="A6" s="348" t="s">
        <v>110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8"/>
      <c r="AN6" s="348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348"/>
      <c r="BB6" s="348"/>
      <c r="BC6" s="348"/>
      <c r="BD6" s="348"/>
      <c r="BE6" s="348"/>
      <c r="BF6" s="348"/>
      <c r="BG6" s="348"/>
      <c r="BH6" s="348"/>
      <c r="BI6" s="348"/>
      <c r="BJ6" s="348"/>
      <c r="BK6" s="348"/>
      <c r="BL6" s="348"/>
      <c r="BM6" s="348"/>
      <c r="BN6" s="348"/>
      <c r="BO6" s="348"/>
      <c r="BP6" s="348"/>
      <c r="BQ6" s="348"/>
      <c r="BR6" s="348"/>
      <c r="BS6" s="348"/>
      <c r="BT6" s="348"/>
      <c r="BU6" s="348"/>
    </row>
    <row r="7" spans="1:73" x14ac:dyDescent="0.25">
      <c r="A7" s="20"/>
      <c r="B7" s="148"/>
      <c r="C7" s="14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9"/>
      <c r="Z7" s="9"/>
      <c r="AA7" s="9"/>
      <c r="AB7" s="9"/>
      <c r="AC7" s="9"/>
      <c r="AD7" s="9"/>
      <c r="AE7" s="9"/>
      <c r="AF7" s="9"/>
      <c r="AG7" s="9"/>
      <c r="AH7" s="88"/>
      <c r="AI7" s="9"/>
      <c r="AJ7" s="9"/>
      <c r="AK7" s="9"/>
      <c r="AL7" s="9"/>
      <c r="AM7" s="9"/>
      <c r="AN7" s="9"/>
      <c r="AO7" s="9"/>
      <c r="AP7" s="9"/>
      <c r="AQ7" s="9"/>
      <c r="AR7" s="88"/>
      <c r="AS7" s="9"/>
      <c r="AT7" s="9"/>
      <c r="AU7" s="9"/>
      <c r="AV7" s="9"/>
      <c r="AW7" s="9"/>
      <c r="AX7" s="9"/>
      <c r="AY7" s="9"/>
      <c r="AZ7" s="9"/>
      <c r="BA7" s="9"/>
      <c r="BB7" s="88"/>
      <c r="BC7" s="9"/>
      <c r="BD7" s="9"/>
      <c r="BE7" s="9"/>
      <c r="BF7" s="9"/>
      <c r="BG7" s="9"/>
      <c r="BH7" s="9"/>
      <c r="BI7" s="9"/>
      <c r="BJ7" s="9"/>
      <c r="BK7" s="9"/>
    </row>
    <row r="8" spans="1:73" ht="18.75" x14ac:dyDescent="0.25">
      <c r="A8" s="277" t="str">
        <f>'1'!A8:AN8</f>
        <v xml:space="preserve">Обшество с ограниченной ответственностью «Красноярский жилищно-коммунальный комплекс» 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</row>
    <row r="9" spans="1:73" x14ac:dyDescent="0.25">
      <c r="A9" s="278" t="s">
        <v>114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</row>
    <row r="10" spans="1:73" x14ac:dyDescent="0.25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1"/>
      <c r="AT10" s="321"/>
      <c r="AU10" s="321"/>
      <c r="AV10" s="321"/>
      <c r="AW10" s="321"/>
      <c r="AX10" s="321"/>
      <c r="AY10" s="321"/>
      <c r="AZ10" s="321"/>
      <c r="BA10" s="321"/>
      <c r="BB10" s="321"/>
      <c r="BC10" s="88"/>
      <c r="BD10" s="88"/>
      <c r="BE10" s="88"/>
      <c r="BF10" s="88"/>
      <c r="BG10" s="88"/>
      <c r="BH10" s="88"/>
      <c r="BI10" s="88"/>
      <c r="BJ10" s="88"/>
      <c r="BK10" s="88"/>
    </row>
    <row r="11" spans="1:73" ht="15.6" customHeight="1" x14ac:dyDescent="0.25">
      <c r="A11" s="322" t="s">
        <v>56</v>
      </c>
      <c r="B11" s="351" t="s">
        <v>18</v>
      </c>
      <c r="C11" s="319" t="s">
        <v>0</v>
      </c>
      <c r="D11" s="287" t="s">
        <v>31</v>
      </c>
      <c r="E11" s="287"/>
      <c r="F11" s="287"/>
      <c r="G11" s="287"/>
      <c r="H11" s="287"/>
      <c r="I11" s="287"/>
      <c r="J11" s="287"/>
      <c r="K11" s="287"/>
      <c r="L11" s="287"/>
      <c r="M11" s="287"/>
      <c r="N11" s="352" t="s">
        <v>320</v>
      </c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  <c r="BI11" s="352"/>
      <c r="BJ11" s="352"/>
      <c r="BK11" s="352"/>
      <c r="BL11" s="352"/>
      <c r="BM11" s="352"/>
      <c r="BN11" s="352"/>
      <c r="BO11" s="352"/>
      <c r="BP11" s="352"/>
      <c r="BQ11" s="352"/>
      <c r="BR11" s="352"/>
      <c r="BS11" s="352"/>
      <c r="BT11" s="352"/>
      <c r="BU11" s="352"/>
    </row>
    <row r="12" spans="1:73" ht="32.1" customHeight="1" x14ac:dyDescent="0.25">
      <c r="A12" s="322"/>
      <c r="B12" s="351"/>
      <c r="C12" s="319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333" t="s">
        <v>344</v>
      </c>
      <c r="O12" s="333"/>
      <c r="P12" s="333"/>
      <c r="Q12" s="333"/>
      <c r="R12" s="333"/>
      <c r="S12" s="333"/>
      <c r="T12" s="333"/>
      <c r="U12" s="333"/>
      <c r="V12" s="333"/>
      <c r="W12" s="333"/>
      <c r="X12" s="333" t="s">
        <v>345</v>
      </c>
      <c r="Y12" s="333"/>
      <c r="Z12" s="333"/>
      <c r="AA12" s="333"/>
      <c r="AB12" s="333"/>
      <c r="AC12" s="333"/>
      <c r="AD12" s="333"/>
      <c r="AE12" s="333"/>
      <c r="AF12" s="333"/>
      <c r="AG12" s="333"/>
      <c r="AH12" s="333" t="s">
        <v>346</v>
      </c>
      <c r="AI12" s="333"/>
      <c r="AJ12" s="333"/>
      <c r="AK12" s="333"/>
      <c r="AL12" s="333"/>
      <c r="AM12" s="333"/>
      <c r="AN12" s="333"/>
      <c r="AO12" s="333"/>
      <c r="AP12" s="333"/>
      <c r="AQ12" s="333"/>
      <c r="AR12" s="333" t="s">
        <v>347</v>
      </c>
      <c r="AS12" s="333"/>
      <c r="AT12" s="333"/>
      <c r="AU12" s="333"/>
      <c r="AV12" s="333"/>
      <c r="AW12" s="333"/>
      <c r="AX12" s="333"/>
      <c r="AY12" s="333"/>
      <c r="AZ12" s="333"/>
      <c r="BA12" s="333"/>
      <c r="BB12" s="333" t="s">
        <v>348</v>
      </c>
      <c r="BC12" s="333"/>
      <c r="BD12" s="333"/>
      <c r="BE12" s="333"/>
      <c r="BF12" s="333"/>
      <c r="BG12" s="333"/>
      <c r="BH12" s="333"/>
      <c r="BI12" s="333"/>
      <c r="BJ12" s="333"/>
      <c r="BK12" s="333"/>
      <c r="BL12" s="349" t="s">
        <v>265</v>
      </c>
      <c r="BM12" s="349"/>
      <c r="BN12" s="349"/>
      <c r="BO12" s="349"/>
      <c r="BP12" s="349"/>
      <c r="BQ12" s="349"/>
      <c r="BR12" s="349"/>
      <c r="BS12" s="349"/>
      <c r="BT12" s="349"/>
      <c r="BU12" s="349"/>
    </row>
    <row r="13" spans="1:73" ht="32.1" customHeight="1" x14ac:dyDescent="0.25">
      <c r="A13" s="322"/>
      <c r="B13" s="351"/>
      <c r="C13" s="319"/>
      <c r="D13" s="353" t="s">
        <v>10</v>
      </c>
      <c r="E13" s="354"/>
      <c r="F13" s="354"/>
      <c r="G13" s="354"/>
      <c r="H13" s="354"/>
      <c r="I13" s="354"/>
      <c r="J13" s="354"/>
      <c r="K13" s="354"/>
      <c r="L13" s="354"/>
      <c r="M13" s="354"/>
      <c r="N13" s="333" t="s">
        <v>106</v>
      </c>
      <c r="O13" s="333"/>
      <c r="P13" s="333"/>
      <c r="Q13" s="333"/>
      <c r="R13" s="333"/>
      <c r="S13" s="333"/>
      <c r="T13" s="333"/>
      <c r="U13" s="333"/>
      <c r="V13" s="333"/>
      <c r="W13" s="333"/>
      <c r="X13" s="333" t="s">
        <v>106</v>
      </c>
      <c r="Y13" s="333"/>
      <c r="Z13" s="333"/>
      <c r="AA13" s="333"/>
      <c r="AB13" s="333"/>
      <c r="AC13" s="333"/>
      <c r="AD13" s="333"/>
      <c r="AE13" s="333"/>
      <c r="AF13" s="333"/>
      <c r="AG13" s="333"/>
      <c r="AH13" s="333" t="s">
        <v>106</v>
      </c>
      <c r="AI13" s="333"/>
      <c r="AJ13" s="333"/>
      <c r="AK13" s="333"/>
      <c r="AL13" s="333"/>
      <c r="AM13" s="333"/>
      <c r="AN13" s="333"/>
      <c r="AO13" s="333"/>
      <c r="AP13" s="333"/>
      <c r="AQ13" s="333"/>
      <c r="AR13" s="333" t="s">
        <v>106</v>
      </c>
      <c r="AS13" s="333"/>
      <c r="AT13" s="333"/>
      <c r="AU13" s="333"/>
      <c r="AV13" s="333"/>
      <c r="AW13" s="333"/>
      <c r="AX13" s="333"/>
      <c r="AY13" s="333"/>
      <c r="AZ13" s="333"/>
      <c r="BA13" s="333"/>
      <c r="BB13" s="333" t="s">
        <v>106</v>
      </c>
      <c r="BC13" s="333"/>
      <c r="BD13" s="333"/>
      <c r="BE13" s="333"/>
      <c r="BF13" s="333"/>
      <c r="BG13" s="333"/>
      <c r="BH13" s="333"/>
      <c r="BI13" s="333"/>
      <c r="BJ13" s="333"/>
      <c r="BK13" s="333"/>
      <c r="BL13" s="333" t="s">
        <v>10</v>
      </c>
      <c r="BM13" s="333"/>
      <c r="BN13" s="333"/>
      <c r="BO13" s="333"/>
      <c r="BP13" s="333"/>
      <c r="BQ13" s="333"/>
      <c r="BR13" s="333"/>
      <c r="BS13" s="333"/>
      <c r="BT13" s="333"/>
      <c r="BU13" s="333"/>
    </row>
    <row r="14" spans="1:73" ht="87" customHeight="1" x14ac:dyDescent="0.25">
      <c r="A14" s="322"/>
      <c r="B14" s="351"/>
      <c r="C14" s="319"/>
      <c r="D14" s="84" t="s">
        <v>176</v>
      </c>
      <c r="E14" s="84" t="s">
        <v>177</v>
      </c>
      <c r="F14" s="84" t="s">
        <v>262</v>
      </c>
      <c r="G14" s="84" t="s">
        <v>263</v>
      </c>
      <c r="H14" s="84" t="s">
        <v>438</v>
      </c>
      <c r="I14" s="84" t="s">
        <v>179</v>
      </c>
      <c r="J14" s="89" t="s">
        <v>426</v>
      </c>
      <c r="K14" s="89" t="s">
        <v>427</v>
      </c>
      <c r="L14" s="89" t="s">
        <v>428</v>
      </c>
      <c r="M14" s="89" t="s">
        <v>437</v>
      </c>
      <c r="N14" s="84" t="s">
        <v>176</v>
      </c>
      <c r="O14" s="84" t="s">
        <v>177</v>
      </c>
      <c r="P14" s="84" t="s">
        <v>262</v>
      </c>
      <c r="Q14" s="84" t="s">
        <v>263</v>
      </c>
      <c r="R14" s="84" t="s">
        <v>438</v>
      </c>
      <c r="S14" s="84" t="s">
        <v>179</v>
      </c>
      <c r="T14" s="89" t="s">
        <v>426</v>
      </c>
      <c r="U14" s="89" t="s">
        <v>427</v>
      </c>
      <c r="V14" s="89" t="s">
        <v>428</v>
      </c>
      <c r="W14" s="89" t="s">
        <v>437</v>
      </c>
      <c r="X14" s="84" t="s">
        <v>176</v>
      </c>
      <c r="Y14" s="84" t="s">
        <v>177</v>
      </c>
      <c r="Z14" s="84" t="s">
        <v>262</v>
      </c>
      <c r="AA14" s="84" t="s">
        <v>263</v>
      </c>
      <c r="AB14" s="84" t="s">
        <v>438</v>
      </c>
      <c r="AC14" s="84" t="s">
        <v>179</v>
      </c>
      <c r="AD14" s="89" t="s">
        <v>426</v>
      </c>
      <c r="AE14" s="89" t="s">
        <v>427</v>
      </c>
      <c r="AF14" s="89" t="s">
        <v>428</v>
      </c>
      <c r="AG14" s="89" t="s">
        <v>437</v>
      </c>
      <c r="AH14" s="84" t="s">
        <v>176</v>
      </c>
      <c r="AI14" s="84" t="s">
        <v>177</v>
      </c>
      <c r="AJ14" s="84" t="s">
        <v>262</v>
      </c>
      <c r="AK14" s="84" t="s">
        <v>263</v>
      </c>
      <c r="AL14" s="84" t="s">
        <v>438</v>
      </c>
      <c r="AM14" s="84" t="s">
        <v>179</v>
      </c>
      <c r="AN14" s="89" t="s">
        <v>426</v>
      </c>
      <c r="AO14" s="89" t="s">
        <v>427</v>
      </c>
      <c r="AP14" s="89" t="s">
        <v>428</v>
      </c>
      <c r="AQ14" s="89" t="s">
        <v>437</v>
      </c>
      <c r="AR14" s="84" t="s">
        <v>176</v>
      </c>
      <c r="AS14" s="84" t="s">
        <v>177</v>
      </c>
      <c r="AT14" s="84" t="s">
        <v>262</v>
      </c>
      <c r="AU14" s="84" t="s">
        <v>263</v>
      </c>
      <c r="AV14" s="84" t="s">
        <v>438</v>
      </c>
      <c r="AW14" s="84" t="s">
        <v>179</v>
      </c>
      <c r="AX14" s="89" t="s">
        <v>426</v>
      </c>
      <c r="AY14" s="89" t="s">
        <v>427</v>
      </c>
      <c r="AZ14" s="89" t="s">
        <v>428</v>
      </c>
      <c r="BA14" s="89" t="s">
        <v>437</v>
      </c>
      <c r="BB14" s="84" t="s">
        <v>176</v>
      </c>
      <c r="BC14" s="84" t="s">
        <v>177</v>
      </c>
      <c r="BD14" s="84" t="s">
        <v>262</v>
      </c>
      <c r="BE14" s="84" t="s">
        <v>263</v>
      </c>
      <c r="BF14" s="84" t="s">
        <v>438</v>
      </c>
      <c r="BG14" s="84" t="s">
        <v>179</v>
      </c>
      <c r="BH14" s="89" t="s">
        <v>426</v>
      </c>
      <c r="BI14" s="89" t="s">
        <v>427</v>
      </c>
      <c r="BJ14" s="89" t="s">
        <v>428</v>
      </c>
      <c r="BK14" s="89" t="s">
        <v>437</v>
      </c>
      <c r="BL14" s="84" t="s">
        <v>176</v>
      </c>
      <c r="BM14" s="84" t="s">
        <v>177</v>
      </c>
      <c r="BN14" s="84" t="s">
        <v>262</v>
      </c>
      <c r="BO14" s="84" t="s">
        <v>263</v>
      </c>
      <c r="BP14" s="84" t="s">
        <v>438</v>
      </c>
      <c r="BQ14" s="84" t="s">
        <v>179</v>
      </c>
      <c r="BR14" s="89" t="s">
        <v>426</v>
      </c>
      <c r="BS14" s="89" t="s">
        <v>427</v>
      </c>
      <c r="BT14" s="89" t="s">
        <v>428</v>
      </c>
      <c r="BU14" s="89" t="s">
        <v>437</v>
      </c>
    </row>
    <row r="15" spans="1:73" x14ac:dyDescent="0.25">
      <c r="A15" s="90">
        <v>1</v>
      </c>
      <c r="B15" s="90">
        <v>2</v>
      </c>
      <c r="C15" s="90">
        <v>3</v>
      </c>
      <c r="D15" s="91" t="s">
        <v>39</v>
      </c>
      <c r="E15" s="91" t="s">
        <v>40</v>
      </c>
      <c r="F15" s="91" t="s">
        <v>41</v>
      </c>
      <c r="G15" s="91" t="s">
        <v>42</v>
      </c>
      <c r="H15" s="91" t="s">
        <v>43</v>
      </c>
      <c r="I15" s="91" t="s">
        <v>44</v>
      </c>
      <c r="J15" s="91" t="s">
        <v>59</v>
      </c>
      <c r="K15" s="91" t="s">
        <v>298</v>
      </c>
      <c r="L15" s="91" t="s">
        <v>299</v>
      </c>
      <c r="M15" s="91" t="s">
        <v>432</v>
      </c>
      <c r="N15" s="91" t="s">
        <v>308</v>
      </c>
      <c r="O15" s="91" t="s">
        <v>309</v>
      </c>
      <c r="P15" s="91" t="s">
        <v>310</v>
      </c>
      <c r="Q15" s="91" t="s">
        <v>311</v>
      </c>
      <c r="R15" s="91" t="s">
        <v>312</v>
      </c>
      <c r="S15" s="91" t="s">
        <v>313</v>
      </c>
      <c r="T15" s="91" t="s">
        <v>314</v>
      </c>
      <c r="U15" s="91" t="s">
        <v>315</v>
      </c>
      <c r="V15" s="91" t="s">
        <v>316</v>
      </c>
      <c r="W15" s="91" t="s">
        <v>430</v>
      </c>
      <c r="X15" s="91" t="s">
        <v>81</v>
      </c>
      <c r="Y15" s="91" t="s">
        <v>82</v>
      </c>
      <c r="Z15" s="91" t="s">
        <v>83</v>
      </c>
      <c r="AA15" s="91" t="s">
        <v>84</v>
      </c>
      <c r="AB15" s="91" t="s">
        <v>85</v>
      </c>
      <c r="AC15" s="91" t="s">
        <v>86</v>
      </c>
      <c r="AD15" s="91" t="s">
        <v>87</v>
      </c>
      <c r="AE15" s="91" t="s">
        <v>294</v>
      </c>
      <c r="AF15" s="91" t="s">
        <v>295</v>
      </c>
      <c r="AG15" s="91" t="s">
        <v>400</v>
      </c>
      <c r="AH15" s="91" t="s">
        <v>361</v>
      </c>
      <c r="AI15" s="91" t="s">
        <v>362</v>
      </c>
      <c r="AJ15" s="91" t="s">
        <v>363</v>
      </c>
      <c r="AK15" s="91" t="s">
        <v>364</v>
      </c>
      <c r="AL15" s="91" t="s">
        <v>365</v>
      </c>
      <c r="AM15" s="91" t="s">
        <v>366</v>
      </c>
      <c r="AN15" s="91" t="s">
        <v>367</v>
      </c>
      <c r="AO15" s="91" t="s">
        <v>368</v>
      </c>
      <c r="AP15" s="91" t="s">
        <v>369</v>
      </c>
      <c r="AQ15" s="91" t="s">
        <v>401</v>
      </c>
      <c r="AR15" s="91" t="s">
        <v>370</v>
      </c>
      <c r="AS15" s="91" t="s">
        <v>371</v>
      </c>
      <c r="AT15" s="91" t="s">
        <v>372</v>
      </c>
      <c r="AU15" s="91" t="s">
        <v>373</v>
      </c>
      <c r="AV15" s="91" t="s">
        <v>374</v>
      </c>
      <c r="AW15" s="91" t="s">
        <v>375</v>
      </c>
      <c r="AX15" s="91" t="s">
        <v>376</v>
      </c>
      <c r="AY15" s="91" t="s">
        <v>377</v>
      </c>
      <c r="AZ15" s="91" t="s">
        <v>378</v>
      </c>
      <c r="BA15" s="91" t="s">
        <v>402</v>
      </c>
      <c r="BB15" s="91" t="s">
        <v>379</v>
      </c>
      <c r="BC15" s="91" t="s">
        <v>380</v>
      </c>
      <c r="BD15" s="91" t="s">
        <v>381</v>
      </c>
      <c r="BE15" s="91" t="s">
        <v>382</v>
      </c>
      <c r="BF15" s="91" t="s">
        <v>383</v>
      </c>
      <c r="BG15" s="91" t="s">
        <v>384</v>
      </c>
      <c r="BH15" s="91" t="s">
        <v>385</v>
      </c>
      <c r="BI15" s="91" t="s">
        <v>386</v>
      </c>
      <c r="BJ15" s="91" t="s">
        <v>387</v>
      </c>
      <c r="BK15" s="91" t="s">
        <v>403</v>
      </c>
      <c r="BL15" s="91" t="s">
        <v>88</v>
      </c>
      <c r="BM15" s="91" t="s">
        <v>89</v>
      </c>
      <c r="BN15" s="91" t="s">
        <v>90</v>
      </c>
      <c r="BO15" s="91" t="s">
        <v>91</v>
      </c>
      <c r="BP15" s="91" t="s">
        <v>92</v>
      </c>
      <c r="BQ15" s="91" t="s">
        <v>93</v>
      </c>
      <c r="BR15" s="91" t="s">
        <v>94</v>
      </c>
      <c r="BS15" s="91" t="s">
        <v>296</v>
      </c>
      <c r="BT15" s="91" t="s">
        <v>297</v>
      </c>
      <c r="BU15" s="91" t="s">
        <v>404</v>
      </c>
    </row>
    <row r="16" spans="1:73" x14ac:dyDescent="0.25">
      <c r="A16" s="43" t="s">
        <v>181</v>
      </c>
      <c r="B16" s="119" t="s">
        <v>182</v>
      </c>
      <c r="C16" s="40" t="s">
        <v>259</v>
      </c>
      <c r="D16" s="159">
        <f>SUM(D17:D22)</f>
        <v>3.92</v>
      </c>
      <c r="E16" s="159">
        <f t="shared" ref="E16:BU16" si="0">SUM(E17:E22)</f>
        <v>0</v>
      </c>
      <c r="F16" s="159">
        <f t="shared" si="0"/>
        <v>0.92700000000000005</v>
      </c>
      <c r="G16" s="159">
        <f t="shared" si="0"/>
        <v>0</v>
      </c>
      <c r="H16" s="159">
        <f t="shared" si="0"/>
        <v>4</v>
      </c>
      <c r="I16" s="159">
        <f t="shared" si="0"/>
        <v>0</v>
      </c>
      <c r="J16" s="169">
        <f t="shared" ref="J16" si="1">SUM(J17:J22)</f>
        <v>6</v>
      </c>
      <c r="K16" s="169">
        <f t="shared" ref="K16" si="2">SUM(K17:K22)</f>
        <v>18</v>
      </c>
      <c r="L16" s="169">
        <f t="shared" si="0"/>
        <v>30</v>
      </c>
      <c r="M16" s="169">
        <f t="shared" si="0"/>
        <v>4</v>
      </c>
      <c r="N16" s="26">
        <f t="shared" si="0"/>
        <v>0</v>
      </c>
      <c r="O16" s="26">
        <f t="shared" si="0"/>
        <v>0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0</v>
      </c>
      <c r="T16" s="80">
        <f t="shared" ref="T16" si="3">SUM(T17:T22)</f>
        <v>0</v>
      </c>
      <c r="U16" s="80">
        <f t="shared" ref="U16" si="4">SUM(U17:U22)</f>
        <v>0</v>
      </c>
      <c r="V16" s="80">
        <f t="shared" si="0"/>
        <v>0</v>
      </c>
      <c r="W16" s="80">
        <f t="shared" si="0"/>
        <v>0</v>
      </c>
      <c r="X16" s="26">
        <f t="shared" si="0"/>
        <v>0</v>
      </c>
      <c r="Y16" s="26">
        <f t="shared" si="0"/>
        <v>0</v>
      </c>
      <c r="Z16" s="26">
        <f t="shared" si="0"/>
        <v>0</v>
      </c>
      <c r="AA16" s="26">
        <f t="shared" si="0"/>
        <v>0</v>
      </c>
      <c r="AB16" s="26">
        <f t="shared" si="0"/>
        <v>1.68</v>
      </c>
      <c r="AC16" s="26">
        <f t="shared" si="0"/>
        <v>0</v>
      </c>
      <c r="AD16" s="80">
        <f t="shared" ref="AD16" si="5">SUM(AD17:AD22)</f>
        <v>0</v>
      </c>
      <c r="AE16" s="80">
        <f t="shared" ref="AE16" si="6">SUM(AE17:AE22)</f>
        <v>0</v>
      </c>
      <c r="AF16" s="80">
        <f t="shared" si="0"/>
        <v>0</v>
      </c>
      <c r="AG16" s="80">
        <f t="shared" si="0"/>
        <v>0</v>
      </c>
      <c r="AH16" s="26">
        <f t="shared" si="0"/>
        <v>0</v>
      </c>
      <c r="AI16" s="26">
        <f t="shared" si="0"/>
        <v>0</v>
      </c>
      <c r="AJ16" s="26">
        <f t="shared" si="0"/>
        <v>0</v>
      </c>
      <c r="AK16" s="26">
        <f t="shared" si="0"/>
        <v>0</v>
      </c>
      <c r="AL16" s="26">
        <f t="shared" si="0"/>
        <v>0</v>
      </c>
      <c r="AM16" s="26">
        <f t="shared" si="0"/>
        <v>0</v>
      </c>
      <c r="AN16" s="80">
        <f t="shared" ref="AN16" si="7">SUM(AN17:AN22)</f>
        <v>0</v>
      </c>
      <c r="AO16" s="80">
        <f t="shared" ref="AO16" si="8">SUM(AO17:AO22)</f>
        <v>0</v>
      </c>
      <c r="AP16" s="80">
        <f t="shared" si="0"/>
        <v>0</v>
      </c>
      <c r="AQ16" s="80">
        <f t="shared" si="0"/>
        <v>0</v>
      </c>
      <c r="AR16" s="26">
        <f t="shared" si="0"/>
        <v>0</v>
      </c>
      <c r="AS16" s="26">
        <f t="shared" si="0"/>
        <v>0</v>
      </c>
      <c r="AT16" s="26">
        <f t="shared" si="0"/>
        <v>0</v>
      </c>
      <c r="AU16" s="26">
        <f t="shared" si="0"/>
        <v>0</v>
      </c>
      <c r="AV16" s="26">
        <f t="shared" si="0"/>
        <v>0</v>
      </c>
      <c r="AW16" s="26">
        <f t="shared" si="0"/>
        <v>0</v>
      </c>
      <c r="AX16" s="80">
        <f t="shared" ref="AX16" si="9">SUM(AX17:AX22)</f>
        <v>0</v>
      </c>
      <c r="AY16" s="80">
        <f t="shared" ref="AY16" si="10">SUM(AY17:AY22)</f>
        <v>0</v>
      </c>
      <c r="AZ16" s="80">
        <f t="shared" si="0"/>
        <v>0</v>
      </c>
      <c r="BA16" s="80">
        <f t="shared" si="0"/>
        <v>0</v>
      </c>
      <c r="BB16" s="26">
        <f t="shared" si="0"/>
        <v>0</v>
      </c>
      <c r="BC16" s="26">
        <f t="shared" si="0"/>
        <v>0</v>
      </c>
      <c r="BD16" s="26">
        <f t="shared" si="0"/>
        <v>0</v>
      </c>
      <c r="BE16" s="26">
        <f t="shared" si="0"/>
        <v>0</v>
      </c>
      <c r="BF16" s="26">
        <f t="shared" si="0"/>
        <v>0</v>
      </c>
      <c r="BG16" s="26">
        <f t="shared" si="0"/>
        <v>0</v>
      </c>
      <c r="BH16" s="80">
        <f t="shared" ref="BH16" si="11">SUM(BH17:BH22)</f>
        <v>0</v>
      </c>
      <c r="BI16" s="80">
        <f t="shared" ref="BI16" si="12">SUM(BI17:BI22)</f>
        <v>0</v>
      </c>
      <c r="BJ16" s="80">
        <f t="shared" si="0"/>
        <v>0</v>
      </c>
      <c r="BK16" s="80">
        <f t="shared" si="0"/>
        <v>0</v>
      </c>
      <c r="BL16" s="26">
        <f t="shared" si="0"/>
        <v>0</v>
      </c>
      <c r="BM16" s="26">
        <f t="shared" si="0"/>
        <v>0</v>
      </c>
      <c r="BN16" s="26">
        <f t="shared" si="0"/>
        <v>0</v>
      </c>
      <c r="BO16" s="26">
        <f t="shared" si="0"/>
        <v>0</v>
      </c>
      <c r="BP16" s="26">
        <f t="shared" si="0"/>
        <v>1.68</v>
      </c>
      <c r="BQ16" s="26">
        <f t="shared" si="0"/>
        <v>0</v>
      </c>
      <c r="BR16" s="80">
        <f t="shared" ref="BR16" si="13">SUM(BR17:BR22)</f>
        <v>0</v>
      </c>
      <c r="BS16" s="80">
        <f t="shared" ref="BS16" si="14">SUM(BS17:BS22)</f>
        <v>0</v>
      </c>
      <c r="BT16" s="80">
        <f t="shared" si="0"/>
        <v>0</v>
      </c>
      <c r="BU16" s="80">
        <f t="shared" si="0"/>
        <v>0</v>
      </c>
    </row>
    <row r="17" spans="1:73" x14ac:dyDescent="0.25">
      <c r="A17" s="43" t="s">
        <v>183</v>
      </c>
      <c r="B17" s="119" t="s">
        <v>184</v>
      </c>
      <c r="C17" s="40" t="s">
        <v>259</v>
      </c>
      <c r="D17" s="26">
        <f>D25</f>
        <v>0</v>
      </c>
      <c r="E17" s="26">
        <f t="shared" ref="E17:BU17" si="15">E25</f>
        <v>0</v>
      </c>
      <c r="F17" s="26">
        <f t="shared" si="15"/>
        <v>0</v>
      </c>
      <c r="G17" s="26">
        <f t="shared" si="15"/>
        <v>0</v>
      </c>
      <c r="H17" s="26">
        <f t="shared" si="15"/>
        <v>0</v>
      </c>
      <c r="I17" s="26">
        <f t="shared" si="15"/>
        <v>0</v>
      </c>
      <c r="J17" s="170">
        <f t="shared" ref="J17:K17" si="16">J25</f>
        <v>0</v>
      </c>
      <c r="K17" s="170">
        <f t="shared" si="16"/>
        <v>0</v>
      </c>
      <c r="L17" s="170">
        <f t="shared" si="15"/>
        <v>0</v>
      </c>
      <c r="M17" s="170">
        <f t="shared" si="15"/>
        <v>0</v>
      </c>
      <c r="N17" s="26">
        <f t="shared" si="15"/>
        <v>0</v>
      </c>
      <c r="O17" s="26">
        <f t="shared" si="15"/>
        <v>0</v>
      </c>
      <c r="P17" s="26">
        <f t="shared" si="15"/>
        <v>0</v>
      </c>
      <c r="Q17" s="26">
        <f t="shared" si="15"/>
        <v>0</v>
      </c>
      <c r="R17" s="26">
        <f t="shared" si="15"/>
        <v>0</v>
      </c>
      <c r="S17" s="26">
        <f t="shared" si="15"/>
        <v>0</v>
      </c>
      <c r="T17" s="80">
        <f t="shared" ref="T17:U17" si="17">T25</f>
        <v>0</v>
      </c>
      <c r="U17" s="80">
        <f t="shared" si="17"/>
        <v>0</v>
      </c>
      <c r="V17" s="80">
        <f t="shared" si="15"/>
        <v>0</v>
      </c>
      <c r="W17" s="80">
        <f t="shared" si="15"/>
        <v>0</v>
      </c>
      <c r="X17" s="26">
        <f t="shared" ref="X17:AG17" si="18">X25</f>
        <v>0</v>
      </c>
      <c r="Y17" s="26">
        <f t="shared" si="18"/>
        <v>0</v>
      </c>
      <c r="Z17" s="26">
        <f t="shared" si="18"/>
        <v>0</v>
      </c>
      <c r="AA17" s="26">
        <f t="shared" si="18"/>
        <v>0</v>
      </c>
      <c r="AB17" s="26">
        <f t="shared" si="18"/>
        <v>0</v>
      </c>
      <c r="AC17" s="26">
        <f t="shared" si="18"/>
        <v>0</v>
      </c>
      <c r="AD17" s="80">
        <f t="shared" ref="AD17:AE17" si="19">AD25</f>
        <v>0</v>
      </c>
      <c r="AE17" s="80">
        <f t="shared" si="19"/>
        <v>0</v>
      </c>
      <c r="AF17" s="80">
        <f t="shared" si="18"/>
        <v>0</v>
      </c>
      <c r="AG17" s="80">
        <f t="shared" si="18"/>
        <v>0</v>
      </c>
      <c r="AH17" s="26">
        <f t="shared" si="15"/>
        <v>0</v>
      </c>
      <c r="AI17" s="26">
        <f t="shared" si="15"/>
        <v>0</v>
      </c>
      <c r="AJ17" s="26">
        <f t="shared" si="15"/>
        <v>0</v>
      </c>
      <c r="AK17" s="26">
        <f t="shared" si="15"/>
        <v>0</v>
      </c>
      <c r="AL17" s="26">
        <f t="shared" si="15"/>
        <v>0</v>
      </c>
      <c r="AM17" s="26">
        <f t="shared" si="15"/>
        <v>0</v>
      </c>
      <c r="AN17" s="80">
        <f t="shared" ref="AN17:AO17" si="20">AN25</f>
        <v>0</v>
      </c>
      <c r="AO17" s="80">
        <f t="shared" si="20"/>
        <v>0</v>
      </c>
      <c r="AP17" s="80">
        <f t="shared" si="15"/>
        <v>0</v>
      </c>
      <c r="AQ17" s="80">
        <f t="shared" si="15"/>
        <v>0</v>
      </c>
      <c r="AR17" s="26">
        <f t="shared" ref="AR17:BA17" si="21">AR25</f>
        <v>0</v>
      </c>
      <c r="AS17" s="26">
        <f t="shared" si="21"/>
        <v>0</v>
      </c>
      <c r="AT17" s="26">
        <f t="shared" si="21"/>
        <v>0</v>
      </c>
      <c r="AU17" s="26">
        <f t="shared" si="21"/>
        <v>0</v>
      </c>
      <c r="AV17" s="26">
        <f t="shared" si="21"/>
        <v>0</v>
      </c>
      <c r="AW17" s="26">
        <f t="shared" si="21"/>
        <v>0</v>
      </c>
      <c r="AX17" s="80">
        <f t="shared" ref="AX17:AY17" si="22">AX25</f>
        <v>0</v>
      </c>
      <c r="AY17" s="80">
        <f t="shared" si="22"/>
        <v>0</v>
      </c>
      <c r="AZ17" s="80">
        <f t="shared" si="21"/>
        <v>0</v>
      </c>
      <c r="BA17" s="80">
        <f t="shared" si="21"/>
        <v>0</v>
      </c>
      <c r="BB17" s="26">
        <f t="shared" si="15"/>
        <v>0</v>
      </c>
      <c r="BC17" s="26">
        <f t="shared" si="15"/>
        <v>0</v>
      </c>
      <c r="BD17" s="26">
        <f t="shared" si="15"/>
        <v>0</v>
      </c>
      <c r="BE17" s="26">
        <f t="shared" si="15"/>
        <v>0</v>
      </c>
      <c r="BF17" s="26">
        <f t="shared" si="15"/>
        <v>0</v>
      </c>
      <c r="BG17" s="26">
        <f t="shared" si="15"/>
        <v>0</v>
      </c>
      <c r="BH17" s="80">
        <f t="shared" ref="BH17:BI17" si="23">BH25</f>
        <v>0</v>
      </c>
      <c r="BI17" s="80">
        <f t="shared" si="23"/>
        <v>0</v>
      </c>
      <c r="BJ17" s="80">
        <f t="shared" si="15"/>
        <v>0</v>
      </c>
      <c r="BK17" s="80">
        <f t="shared" si="15"/>
        <v>0</v>
      </c>
      <c r="BL17" s="26">
        <f t="shared" si="15"/>
        <v>0</v>
      </c>
      <c r="BM17" s="26">
        <f t="shared" si="15"/>
        <v>0</v>
      </c>
      <c r="BN17" s="26">
        <f t="shared" si="15"/>
        <v>0</v>
      </c>
      <c r="BO17" s="26">
        <f t="shared" si="15"/>
        <v>0</v>
      </c>
      <c r="BP17" s="26">
        <f t="shared" si="15"/>
        <v>0</v>
      </c>
      <c r="BQ17" s="26">
        <f t="shared" si="15"/>
        <v>0</v>
      </c>
      <c r="BR17" s="80">
        <f t="shared" ref="BR17:BS17" si="24">BR25</f>
        <v>0</v>
      </c>
      <c r="BS17" s="80">
        <f t="shared" si="24"/>
        <v>0</v>
      </c>
      <c r="BT17" s="80">
        <f t="shared" si="15"/>
        <v>0</v>
      </c>
      <c r="BU17" s="80">
        <f t="shared" si="15"/>
        <v>0</v>
      </c>
    </row>
    <row r="18" spans="1:73" x14ac:dyDescent="0.25">
      <c r="A18" s="43" t="s">
        <v>185</v>
      </c>
      <c r="B18" s="119" t="s">
        <v>186</v>
      </c>
      <c r="C18" s="40" t="s">
        <v>259</v>
      </c>
      <c r="D18" s="26">
        <f>D45</f>
        <v>3.92</v>
      </c>
      <c r="E18" s="26">
        <f t="shared" ref="E18:BU18" si="25">E45</f>
        <v>0</v>
      </c>
      <c r="F18" s="26">
        <f t="shared" si="25"/>
        <v>0.92700000000000005</v>
      </c>
      <c r="G18" s="26">
        <f t="shared" si="25"/>
        <v>0</v>
      </c>
      <c r="H18" s="26">
        <f t="shared" si="25"/>
        <v>2.3200000000000003</v>
      </c>
      <c r="I18" s="26">
        <f t="shared" si="25"/>
        <v>0</v>
      </c>
      <c r="J18" s="170">
        <f t="shared" ref="J18:K18" si="26">J45</f>
        <v>6</v>
      </c>
      <c r="K18" s="170">
        <f t="shared" si="26"/>
        <v>18</v>
      </c>
      <c r="L18" s="170">
        <f t="shared" si="25"/>
        <v>30</v>
      </c>
      <c r="M18" s="170">
        <f t="shared" si="25"/>
        <v>4</v>
      </c>
      <c r="N18" s="26">
        <f t="shared" si="25"/>
        <v>0</v>
      </c>
      <c r="O18" s="26">
        <f t="shared" si="25"/>
        <v>0</v>
      </c>
      <c r="P18" s="26">
        <f t="shared" si="25"/>
        <v>0</v>
      </c>
      <c r="Q18" s="26">
        <f t="shared" si="25"/>
        <v>0</v>
      </c>
      <c r="R18" s="26">
        <f t="shared" si="25"/>
        <v>0</v>
      </c>
      <c r="S18" s="26">
        <f t="shared" si="25"/>
        <v>0</v>
      </c>
      <c r="T18" s="80">
        <f t="shared" ref="T18:U18" si="27">T45</f>
        <v>0</v>
      </c>
      <c r="U18" s="80">
        <f t="shared" si="27"/>
        <v>0</v>
      </c>
      <c r="V18" s="80">
        <f t="shared" si="25"/>
        <v>0</v>
      </c>
      <c r="W18" s="80">
        <f t="shared" si="25"/>
        <v>0</v>
      </c>
      <c r="X18" s="26">
        <f t="shared" si="25"/>
        <v>0</v>
      </c>
      <c r="Y18" s="26">
        <f t="shared" si="25"/>
        <v>0</v>
      </c>
      <c r="Z18" s="26">
        <f t="shared" si="25"/>
        <v>0</v>
      </c>
      <c r="AA18" s="26">
        <f t="shared" si="25"/>
        <v>0</v>
      </c>
      <c r="AB18" s="26">
        <f t="shared" si="25"/>
        <v>0</v>
      </c>
      <c r="AC18" s="26">
        <f t="shared" si="25"/>
        <v>0</v>
      </c>
      <c r="AD18" s="80">
        <f t="shared" ref="AD18:AE18" si="28">AD45</f>
        <v>0</v>
      </c>
      <c r="AE18" s="80">
        <f t="shared" si="28"/>
        <v>0</v>
      </c>
      <c r="AF18" s="80">
        <f t="shared" si="25"/>
        <v>0</v>
      </c>
      <c r="AG18" s="80">
        <f t="shared" si="25"/>
        <v>0</v>
      </c>
      <c r="AH18" s="26">
        <f t="shared" si="25"/>
        <v>0</v>
      </c>
      <c r="AI18" s="26">
        <f t="shared" si="25"/>
        <v>0</v>
      </c>
      <c r="AJ18" s="26">
        <f t="shared" si="25"/>
        <v>0</v>
      </c>
      <c r="AK18" s="26">
        <f t="shared" si="25"/>
        <v>0</v>
      </c>
      <c r="AL18" s="26">
        <f t="shared" si="25"/>
        <v>0</v>
      </c>
      <c r="AM18" s="26">
        <f t="shared" si="25"/>
        <v>0</v>
      </c>
      <c r="AN18" s="80">
        <f t="shared" ref="AN18:AO18" si="29">AN45</f>
        <v>0</v>
      </c>
      <c r="AO18" s="80">
        <f t="shared" si="29"/>
        <v>0</v>
      </c>
      <c r="AP18" s="80">
        <f t="shared" si="25"/>
        <v>0</v>
      </c>
      <c r="AQ18" s="80">
        <f t="shared" si="25"/>
        <v>0</v>
      </c>
      <c r="AR18" s="26">
        <f t="shared" si="25"/>
        <v>0</v>
      </c>
      <c r="AS18" s="26">
        <f t="shared" si="25"/>
        <v>0</v>
      </c>
      <c r="AT18" s="26">
        <f t="shared" si="25"/>
        <v>0</v>
      </c>
      <c r="AU18" s="26">
        <f t="shared" si="25"/>
        <v>0</v>
      </c>
      <c r="AV18" s="26">
        <f t="shared" si="25"/>
        <v>0</v>
      </c>
      <c r="AW18" s="26">
        <f t="shared" si="25"/>
        <v>0</v>
      </c>
      <c r="AX18" s="80">
        <f t="shared" ref="AX18:AY18" si="30">AX45</f>
        <v>0</v>
      </c>
      <c r="AY18" s="80">
        <f t="shared" si="30"/>
        <v>0</v>
      </c>
      <c r="AZ18" s="80">
        <f t="shared" si="25"/>
        <v>0</v>
      </c>
      <c r="BA18" s="80">
        <f t="shared" si="25"/>
        <v>0</v>
      </c>
      <c r="BB18" s="26">
        <f t="shared" si="25"/>
        <v>0</v>
      </c>
      <c r="BC18" s="26">
        <f t="shared" si="25"/>
        <v>0</v>
      </c>
      <c r="BD18" s="26">
        <f t="shared" si="25"/>
        <v>0</v>
      </c>
      <c r="BE18" s="26">
        <f t="shared" si="25"/>
        <v>0</v>
      </c>
      <c r="BF18" s="26">
        <f t="shared" si="25"/>
        <v>0</v>
      </c>
      <c r="BG18" s="26">
        <f t="shared" si="25"/>
        <v>0</v>
      </c>
      <c r="BH18" s="80">
        <f t="shared" ref="BH18:BI18" si="31">BH45</f>
        <v>0</v>
      </c>
      <c r="BI18" s="80">
        <f t="shared" si="31"/>
        <v>0</v>
      </c>
      <c r="BJ18" s="80">
        <f t="shared" si="25"/>
        <v>0</v>
      </c>
      <c r="BK18" s="80">
        <f t="shared" si="25"/>
        <v>0</v>
      </c>
      <c r="BL18" s="26">
        <f t="shared" si="25"/>
        <v>0</v>
      </c>
      <c r="BM18" s="26">
        <f t="shared" si="25"/>
        <v>0</v>
      </c>
      <c r="BN18" s="26">
        <f t="shared" si="25"/>
        <v>0</v>
      </c>
      <c r="BO18" s="26">
        <f t="shared" si="25"/>
        <v>0</v>
      </c>
      <c r="BP18" s="26">
        <f t="shared" si="25"/>
        <v>0</v>
      </c>
      <c r="BQ18" s="26">
        <f t="shared" si="25"/>
        <v>0</v>
      </c>
      <c r="BR18" s="80">
        <f t="shared" ref="BR18:BS18" si="32">BR45</f>
        <v>0</v>
      </c>
      <c r="BS18" s="80">
        <f t="shared" si="32"/>
        <v>0</v>
      </c>
      <c r="BT18" s="80">
        <f t="shared" si="25"/>
        <v>0</v>
      </c>
      <c r="BU18" s="80">
        <f t="shared" si="25"/>
        <v>0</v>
      </c>
    </row>
    <row r="19" spans="1:73" ht="30" x14ac:dyDescent="0.25">
      <c r="A19" s="43" t="s">
        <v>187</v>
      </c>
      <c r="B19" s="119" t="s">
        <v>188</v>
      </c>
      <c r="C19" s="40" t="s">
        <v>259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170">
        <v>0</v>
      </c>
      <c r="K19" s="170">
        <v>0</v>
      </c>
      <c r="L19" s="170">
        <v>0</v>
      </c>
      <c r="M19" s="170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80">
        <v>0</v>
      </c>
      <c r="U19" s="80">
        <v>0</v>
      </c>
      <c r="V19" s="80">
        <v>0</v>
      </c>
      <c r="W19" s="80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80">
        <v>0</v>
      </c>
      <c r="AE19" s="80">
        <v>0</v>
      </c>
      <c r="AF19" s="80">
        <v>0</v>
      </c>
      <c r="AG19" s="80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80">
        <v>0</v>
      </c>
      <c r="AO19" s="80">
        <v>0</v>
      </c>
      <c r="AP19" s="80">
        <v>0</v>
      </c>
      <c r="AQ19" s="80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80">
        <v>0</v>
      </c>
      <c r="AY19" s="80">
        <v>0</v>
      </c>
      <c r="AZ19" s="80">
        <v>0</v>
      </c>
      <c r="BA19" s="80">
        <v>0</v>
      </c>
      <c r="BB19" s="26">
        <v>0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80">
        <v>0</v>
      </c>
      <c r="BI19" s="80">
        <v>0</v>
      </c>
      <c r="BJ19" s="80">
        <v>0</v>
      </c>
      <c r="BK19" s="80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80">
        <v>0</v>
      </c>
      <c r="BS19" s="80">
        <v>0</v>
      </c>
      <c r="BT19" s="80">
        <v>0</v>
      </c>
      <c r="BU19" s="80">
        <v>0</v>
      </c>
    </row>
    <row r="20" spans="1:73" x14ac:dyDescent="0.25">
      <c r="A20" s="43" t="s">
        <v>189</v>
      </c>
      <c r="B20" s="119" t="s">
        <v>190</v>
      </c>
      <c r="C20" s="40" t="s">
        <v>259</v>
      </c>
      <c r="D20" s="26">
        <f>D81</f>
        <v>0</v>
      </c>
      <c r="E20" s="26">
        <f t="shared" ref="E20:BP20" si="33">E81</f>
        <v>0</v>
      </c>
      <c r="F20" s="26">
        <f t="shared" si="33"/>
        <v>0</v>
      </c>
      <c r="G20" s="26">
        <f t="shared" si="33"/>
        <v>0</v>
      </c>
      <c r="H20" s="26">
        <f t="shared" si="33"/>
        <v>1.68</v>
      </c>
      <c r="I20" s="26">
        <f t="shared" si="33"/>
        <v>0</v>
      </c>
      <c r="J20" s="80">
        <f t="shared" si="33"/>
        <v>0</v>
      </c>
      <c r="K20" s="80">
        <f t="shared" si="33"/>
        <v>0</v>
      </c>
      <c r="L20" s="80">
        <f t="shared" si="33"/>
        <v>0</v>
      </c>
      <c r="M20" s="80">
        <f t="shared" si="33"/>
        <v>0</v>
      </c>
      <c r="N20" s="26">
        <f t="shared" si="33"/>
        <v>0</v>
      </c>
      <c r="O20" s="26">
        <f t="shared" si="33"/>
        <v>0</v>
      </c>
      <c r="P20" s="26">
        <f t="shared" si="33"/>
        <v>0</v>
      </c>
      <c r="Q20" s="26">
        <f t="shared" si="33"/>
        <v>0</v>
      </c>
      <c r="R20" s="26">
        <f t="shared" si="33"/>
        <v>0</v>
      </c>
      <c r="S20" s="26">
        <f t="shared" si="33"/>
        <v>0</v>
      </c>
      <c r="T20" s="26">
        <f t="shared" si="33"/>
        <v>0</v>
      </c>
      <c r="U20" s="26">
        <f t="shared" si="33"/>
        <v>0</v>
      </c>
      <c r="V20" s="26">
        <f t="shared" si="33"/>
        <v>0</v>
      </c>
      <c r="W20" s="26">
        <f t="shared" si="33"/>
        <v>0</v>
      </c>
      <c r="X20" s="26">
        <f t="shared" si="33"/>
        <v>0</v>
      </c>
      <c r="Y20" s="26">
        <f t="shared" si="33"/>
        <v>0</v>
      </c>
      <c r="Z20" s="26">
        <f t="shared" si="33"/>
        <v>0</v>
      </c>
      <c r="AA20" s="26">
        <f t="shared" si="33"/>
        <v>0</v>
      </c>
      <c r="AB20" s="26">
        <f t="shared" si="33"/>
        <v>1.68</v>
      </c>
      <c r="AC20" s="26">
        <f t="shared" si="33"/>
        <v>0</v>
      </c>
      <c r="AD20" s="26">
        <f t="shared" si="33"/>
        <v>0</v>
      </c>
      <c r="AE20" s="26">
        <f t="shared" si="33"/>
        <v>0</v>
      </c>
      <c r="AF20" s="26">
        <f t="shared" si="33"/>
        <v>0</v>
      </c>
      <c r="AG20" s="26">
        <f t="shared" si="33"/>
        <v>0</v>
      </c>
      <c r="AH20" s="26">
        <f t="shared" si="33"/>
        <v>0</v>
      </c>
      <c r="AI20" s="26">
        <f t="shared" si="33"/>
        <v>0</v>
      </c>
      <c r="AJ20" s="26">
        <f t="shared" si="33"/>
        <v>0</v>
      </c>
      <c r="AK20" s="26">
        <f t="shared" si="33"/>
        <v>0</v>
      </c>
      <c r="AL20" s="26">
        <f t="shared" si="33"/>
        <v>0</v>
      </c>
      <c r="AM20" s="26">
        <f t="shared" si="33"/>
        <v>0</v>
      </c>
      <c r="AN20" s="26">
        <f t="shared" si="33"/>
        <v>0</v>
      </c>
      <c r="AO20" s="26">
        <f t="shared" si="33"/>
        <v>0</v>
      </c>
      <c r="AP20" s="26">
        <f t="shared" si="33"/>
        <v>0</v>
      </c>
      <c r="AQ20" s="26">
        <f t="shared" si="33"/>
        <v>0</v>
      </c>
      <c r="AR20" s="26">
        <f t="shared" si="33"/>
        <v>0</v>
      </c>
      <c r="AS20" s="26">
        <f t="shared" si="33"/>
        <v>0</v>
      </c>
      <c r="AT20" s="26">
        <f t="shared" si="33"/>
        <v>0</v>
      </c>
      <c r="AU20" s="26">
        <f t="shared" si="33"/>
        <v>0</v>
      </c>
      <c r="AV20" s="26">
        <f t="shared" si="33"/>
        <v>0</v>
      </c>
      <c r="AW20" s="26">
        <f t="shared" si="33"/>
        <v>0</v>
      </c>
      <c r="AX20" s="80">
        <f t="shared" si="33"/>
        <v>0</v>
      </c>
      <c r="AY20" s="80">
        <f t="shared" si="33"/>
        <v>0</v>
      </c>
      <c r="AZ20" s="80">
        <f t="shared" si="33"/>
        <v>0</v>
      </c>
      <c r="BA20" s="80">
        <f t="shared" si="33"/>
        <v>0</v>
      </c>
      <c r="BB20" s="26">
        <f t="shared" si="33"/>
        <v>0</v>
      </c>
      <c r="BC20" s="26">
        <f t="shared" si="33"/>
        <v>0</v>
      </c>
      <c r="BD20" s="26">
        <f t="shared" si="33"/>
        <v>0</v>
      </c>
      <c r="BE20" s="26">
        <f t="shared" si="33"/>
        <v>0</v>
      </c>
      <c r="BF20" s="26">
        <f t="shared" si="33"/>
        <v>0</v>
      </c>
      <c r="BG20" s="26">
        <f t="shared" si="33"/>
        <v>0</v>
      </c>
      <c r="BH20" s="80">
        <f t="shared" si="33"/>
        <v>0</v>
      </c>
      <c r="BI20" s="80">
        <f t="shared" si="33"/>
        <v>0</v>
      </c>
      <c r="BJ20" s="80">
        <f t="shared" si="33"/>
        <v>0</v>
      </c>
      <c r="BK20" s="80">
        <f t="shared" si="33"/>
        <v>0</v>
      </c>
      <c r="BL20" s="26">
        <f t="shared" si="33"/>
        <v>0</v>
      </c>
      <c r="BM20" s="26">
        <f t="shared" si="33"/>
        <v>0</v>
      </c>
      <c r="BN20" s="26">
        <f t="shared" si="33"/>
        <v>0</v>
      </c>
      <c r="BO20" s="26">
        <f t="shared" si="33"/>
        <v>0</v>
      </c>
      <c r="BP20" s="26">
        <f t="shared" si="33"/>
        <v>1.68</v>
      </c>
      <c r="BQ20" s="26">
        <f t="shared" ref="BQ20:BU20" si="34">BQ81</f>
        <v>0</v>
      </c>
      <c r="BR20" s="80">
        <f t="shared" si="34"/>
        <v>0</v>
      </c>
      <c r="BS20" s="80">
        <f t="shared" si="34"/>
        <v>0</v>
      </c>
      <c r="BT20" s="80">
        <f t="shared" si="34"/>
        <v>0</v>
      </c>
      <c r="BU20" s="80">
        <f t="shared" si="34"/>
        <v>0</v>
      </c>
    </row>
    <row r="21" spans="1:73" ht="30" x14ac:dyDescent="0.25">
      <c r="A21" s="43" t="s">
        <v>191</v>
      </c>
      <c r="B21" s="119" t="s">
        <v>192</v>
      </c>
      <c r="C21" s="40" t="s">
        <v>259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170">
        <v>0</v>
      </c>
      <c r="K21" s="170">
        <v>0</v>
      </c>
      <c r="L21" s="170">
        <v>0</v>
      </c>
      <c r="M21" s="170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80">
        <v>0</v>
      </c>
      <c r="U21" s="80">
        <v>0</v>
      </c>
      <c r="V21" s="80">
        <v>0</v>
      </c>
      <c r="W21" s="80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80">
        <v>0</v>
      </c>
      <c r="AE21" s="80">
        <v>0</v>
      </c>
      <c r="AF21" s="80">
        <v>0</v>
      </c>
      <c r="AG21" s="80">
        <v>0</v>
      </c>
      <c r="AH21" s="26">
        <v>0</v>
      </c>
      <c r="AI21" s="26">
        <v>0</v>
      </c>
      <c r="AJ21" s="26">
        <v>0</v>
      </c>
      <c r="AK21" s="26">
        <v>0</v>
      </c>
      <c r="AL21" s="26">
        <v>0</v>
      </c>
      <c r="AM21" s="26">
        <v>0</v>
      </c>
      <c r="AN21" s="80">
        <v>0</v>
      </c>
      <c r="AO21" s="80">
        <v>0</v>
      </c>
      <c r="AP21" s="80">
        <v>0</v>
      </c>
      <c r="AQ21" s="80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80">
        <v>0</v>
      </c>
      <c r="AY21" s="80">
        <v>0</v>
      </c>
      <c r="AZ21" s="80">
        <v>0</v>
      </c>
      <c r="BA21" s="80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6">
        <v>0</v>
      </c>
      <c r="BH21" s="80">
        <v>0</v>
      </c>
      <c r="BI21" s="80">
        <v>0</v>
      </c>
      <c r="BJ21" s="80">
        <v>0</v>
      </c>
      <c r="BK21" s="80">
        <v>0</v>
      </c>
      <c r="BL21" s="26"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80">
        <v>0</v>
      </c>
      <c r="BS21" s="80">
        <v>0</v>
      </c>
      <c r="BT21" s="80">
        <v>0</v>
      </c>
      <c r="BU21" s="80">
        <v>0</v>
      </c>
    </row>
    <row r="22" spans="1:73" x14ac:dyDescent="0.25">
      <c r="A22" s="47" t="s">
        <v>193</v>
      </c>
      <c r="B22" s="120" t="s">
        <v>194</v>
      </c>
      <c r="C22" s="49" t="s">
        <v>259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171">
        <v>0</v>
      </c>
      <c r="K22" s="171">
        <v>0</v>
      </c>
      <c r="L22" s="171">
        <v>0</v>
      </c>
      <c r="M22" s="171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81">
        <v>0</v>
      </c>
      <c r="U22" s="81">
        <v>0</v>
      </c>
      <c r="V22" s="81">
        <v>0</v>
      </c>
      <c r="W22" s="81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81">
        <v>0</v>
      </c>
      <c r="AE22" s="81">
        <v>0</v>
      </c>
      <c r="AF22" s="81">
        <v>0</v>
      </c>
      <c r="AG22" s="81">
        <v>0</v>
      </c>
      <c r="AH22" s="59">
        <v>0</v>
      </c>
      <c r="AI22" s="59">
        <v>0</v>
      </c>
      <c r="AJ22" s="59">
        <v>0</v>
      </c>
      <c r="AK22" s="59">
        <v>0</v>
      </c>
      <c r="AL22" s="59">
        <v>0</v>
      </c>
      <c r="AM22" s="59">
        <v>0</v>
      </c>
      <c r="AN22" s="81">
        <v>0</v>
      </c>
      <c r="AO22" s="81">
        <v>0</v>
      </c>
      <c r="AP22" s="81">
        <v>0</v>
      </c>
      <c r="AQ22" s="81">
        <v>0</v>
      </c>
      <c r="AR22" s="59">
        <v>0</v>
      </c>
      <c r="AS22" s="59">
        <v>0</v>
      </c>
      <c r="AT22" s="59">
        <v>0</v>
      </c>
      <c r="AU22" s="59">
        <v>0</v>
      </c>
      <c r="AV22" s="59">
        <v>0</v>
      </c>
      <c r="AW22" s="59">
        <v>0</v>
      </c>
      <c r="AX22" s="81">
        <v>0</v>
      </c>
      <c r="AY22" s="81">
        <v>0</v>
      </c>
      <c r="AZ22" s="81">
        <v>0</v>
      </c>
      <c r="BA22" s="81">
        <v>0</v>
      </c>
      <c r="BB22" s="59">
        <v>0</v>
      </c>
      <c r="BC22" s="59">
        <v>0</v>
      </c>
      <c r="BD22" s="59">
        <v>0</v>
      </c>
      <c r="BE22" s="59">
        <v>0</v>
      </c>
      <c r="BF22" s="59">
        <v>0</v>
      </c>
      <c r="BG22" s="59">
        <v>0</v>
      </c>
      <c r="BH22" s="81">
        <v>0</v>
      </c>
      <c r="BI22" s="81">
        <v>0</v>
      </c>
      <c r="BJ22" s="81">
        <v>0</v>
      </c>
      <c r="BK22" s="81">
        <v>0</v>
      </c>
      <c r="BL22" s="59">
        <v>0</v>
      </c>
      <c r="BM22" s="59">
        <v>0</v>
      </c>
      <c r="BN22" s="59">
        <v>0</v>
      </c>
      <c r="BO22" s="59">
        <v>0</v>
      </c>
      <c r="BP22" s="59">
        <v>0</v>
      </c>
      <c r="BQ22" s="59">
        <v>0</v>
      </c>
      <c r="BR22" s="81">
        <v>0</v>
      </c>
      <c r="BS22" s="81">
        <v>0</v>
      </c>
      <c r="BT22" s="81">
        <v>0</v>
      </c>
      <c r="BU22" s="81">
        <v>0</v>
      </c>
    </row>
    <row r="23" spans="1:73" x14ac:dyDescent="0.25">
      <c r="A23" s="50"/>
      <c r="B23" s="121"/>
      <c r="C23" s="52"/>
      <c r="D23" s="172"/>
      <c r="E23" s="172"/>
      <c r="F23" s="172"/>
      <c r="G23" s="172"/>
      <c r="H23" s="172"/>
      <c r="I23" s="172"/>
      <c r="J23" s="173"/>
      <c r="K23" s="173"/>
      <c r="L23" s="173"/>
      <c r="M23" s="173"/>
      <c r="N23" s="172"/>
      <c r="O23" s="172"/>
      <c r="P23" s="172"/>
      <c r="Q23" s="172"/>
      <c r="R23" s="172"/>
      <c r="S23" s="172"/>
      <c r="T23" s="174"/>
      <c r="U23" s="174"/>
      <c r="V23" s="174"/>
      <c r="W23" s="174"/>
      <c r="X23" s="172"/>
      <c r="Y23" s="172"/>
      <c r="Z23" s="172"/>
      <c r="AA23" s="172"/>
      <c r="AB23" s="172"/>
      <c r="AC23" s="172"/>
      <c r="AD23" s="174"/>
      <c r="AE23" s="174"/>
      <c r="AF23" s="174"/>
      <c r="AG23" s="174"/>
      <c r="AH23" s="172"/>
      <c r="AI23" s="172"/>
      <c r="AJ23" s="172"/>
      <c r="AK23" s="172"/>
      <c r="AL23" s="172"/>
      <c r="AM23" s="172"/>
      <c r="AN23" s="174"/>
      <c r="AO23" s="174"/>
      <c r="AP23" s="174"/>
      <c r="AQ23" s="174"/>
      <c r="AR23" s="172"/>
      <c r="AS23" s="172"/>
      <c r="AT23" s="172"/>
      <c r="AU23" s="172"/>
      <c r="AV23" s="172"/>
      <c r="AW23" s="172"/>
      <c r="AX23" s="174"/>
      <c r="AY23" s="174"/>
      <c r="AZ23" s="174"/>
      <c r="BA23" s="174"/>
      <c r="BB23" s="172"/>
      <c r="BC23" s="172"/>
      <c r="BD23" s="172"/>
      <c r="BE23" s="172"/>
      <c r="BF23" s="172"/>
      <c r="BG23" s="172"/>
      <c r="BH23" s="174"/>
      <c r="BI23" s="174"/>
      <c r="BJ23" s="174"/>
      <c r="BK23" s="174"/>
      <c r="BL23" s="172"/>
      <c r="BM23" s="172"/>
      <c r="BN23" s="92"/>
      <c r="BO23" s="172"/>
      <c r="BP23" s="172"/>
      <c r="BQ23" s="172"/>
      <c r="BR23" s="174"/>
      <c r="BS23" s="174"/>
      <c r="BT23" s="174"/>
      <c r="BU23" s="174"/>
    </row>
    <row r="24" spans="1:73" x14ac:dyDescent="0.25">
      <c r="A24" s="160" t="s">
        <v>195</v>
      </c>
      <c r="B24" s="163" t="s">
        <v>175</v>
      </c>
      <c r="C24" s="75" t="s">
        <v>259</v>
      </c>
      <c r="D24" s="273">
        <f>SUM(D25,D45,D78,D81,D85,D86)</f>
        <v>3.92</v>
      </c>
      <c r="E24" s="273">
        <f t="shared" ref="E24:BP24" si="35">SUM(E25,E45,E78,E81,E85,E86)</f>
        <v>0</v>
      </c>
      <c r="F24" s="273">
        <f t="shared" si="35"/>
        <v>0.92700000000000005</v>
      </c>
      <c r="G24" s="273">
        <f t="shared" si="35"/>
        <v>0</v>
      </c>
      <c r="H24" s="273">
        <f t="shared" si="35"/>
        <v>4</v>
      </c>
      <c r="I24" s="273">
        <f t="shared" si="35"/>
        <v>0</v>
      </c>
      <c r="J24" s="274">
        <f t="shared" si="35"/>
        <v>6</v>
      </c>
      <c r="K24" s="274">
        <f t="shared" si="35"/>
        <v>18</v>
      </c>
      <c r="L24" s="274">
        <f t="shared" si="35"/>
        <v>30</v>
      </c>
      <c r="M24" s="274">
        <f t="shared" si="35"/>
        <v>4</v>
      </c>
      <c r="N24" s="273">
        <f t="shared" si="35"/>
        <v>0</v>
      </c>
      <c r="O24" s="273">
        <f t="shared" si="35"/>
        <v>0</v>
      </c>
      <c r="P24" s="273">
        <f t="shared" si="35"/>
        <v>0</v>
      </c>
      <c r="Q24" s="273">
        <f t="shared" si="35"/>
        <v>0</v>
      </c>
      <c r="R24" s="273">
        <f t="shared" si="35"/>
        <v>0</v>
      </c>
      <c r="S24" s="273">
        <f t="shared" si="35"/>
        <v>0</v>
      </c>
      <c r="T24" s="273">
        <f t="shared" si="35"/>
        <v>0</v>
      </c>
      <c r="U24" s="273">
        <f t="shared" si="35"/>
        <v>0</v>
      </c>
      <c r="V24" s="273">
        <f t="shared" si="35"/>
        <v>0</v>
      </c>
      <c r="W24" s="273">
        <f t="shared" si="35"/>
        <v>0</v>
      </c>
      <c r="X24" s="273">
        <f t="shared" si="35"/>
        <v>0</v>
      </c>
      <c r="Y24" s="273">
        <f t="shared" si="35"/>
        <v>0</v>
      </c>
      <c r="Z24" s="273">
        <f t="shared" si="35"/>
        <v>0</v>
      </c>
      <c r="AA24" s="273">
        <f t="shared" si="35"/>
        <v>0</v>
      </c>
      <c r="AB24" s="273">
        <f t="shared" si="35"/>
        <v>1.68</v>
      </c>
      <c r="AC24" s="273">
        <f t="shared" si="35"/>
        <v>0</v>
      </c>
      <c r="AD24" s="273">
        <f t="shared" si="35"/>
        <v>0</v>
      </c>
      <c r="AE24" s="273">
        <f t="shared" si="35"/>
        <v>0</v>
      </c>
      <c r="AF24" s="273">
        <f t="shared" si="35"/>
        <v>0</v>
      </c>
      <c r="AG24" s="273">
        <f t="shared" si="35"/>
        <v>0</v>
      </c>
      <c r="AH24" s="273">
        <f t="shared" si="35"/>
        <v>0</v>
      </c>
      <c r="AI24" s="273">
        <f t="shared" si="35"/>
        <v>0</v>
      </c>
      <c r="AJ24" s="273">
        <f t="shared" si="35"/>
        <v>0</v>
      </c>
      <c r="AK24" s="273">
        <f t="shared" si="35"/>
        <v>0</v>
      </c>
      <c r="AL24" s="273">
        <f t="shared" si="35"/>
        <v>0</v>
      </c>
      <c r="AM24" s="273">
        <f t="shared" si="35"/>
        <v>0</v>
      </c>
      <c r="AN24" s="273">
        <f t="shared" si="35"/>
        <v>0</v>
      </c>
      <c r="AO24" s="273">
        <f t="shared" si="35"/>
        <v>0</v>
      </c>
      <c r="AP24" s="273">
        <f t="shared" si="35"/>
        <v>0</v>
      </c>
      <c r="AQ24" s="273">
        <f t="shared" si="35"/>
        <v>0</v>
      </c>
      <c r="AR24" s="273">
        <f t="shared" si="35"/>
        <v>0</v>
      </c>
      <c r="AS24" s="273">
        <f t="shared" si="35"/>
        <v>0</v>
      </c>
      <c r="AT24" s="273">
        <f t="shared" si="35"/>
        <v>0</v>
      </c>
      <c r="AU24" s="273">
        <f t="shared" si="35"/>
        <v>0</v>
      </c>
      <c r="AV24" s="273">
        <f t="shared" si="35"/>
        <v>0</v>
      </c>
      <c r="AW24" s="273">
        <f t="shared" si="35"/>
        <v>0</v>
      </c>
      <c r="AX24" s="273">
        <f t="shared" si="35"/>
        <v>0</v>
      </c>
      <c r="AY24" s="273">
        <f t="shared" si="35"/>
        <v>0</v>
      </c>
      <c r="AZ24" s="273">
        <f t="shared" si="35"/>
        <v>0</v>
      </c>
      <c r="BA24" s="273">
        <f t="shared" si="35"/>
        <v>0</v>
      </c>
      <c r="BB24" s="273">
        <f t="shared" si="35"/>
        <v>0</v>
      </c>
      <c r="BC24" s="273">
        <f t="shared" si="35"/>
        <v>0</v>
      </c>
      <c r="BD24" s="273">
        <f t="shared" si="35"/>
        <v>0</v>
      </c>
      <c r="BE24" s="273">
        <f t="shared" si="35"/>
        <v>0</v>
      </c>
      <c r="BF24" s="273">
        <f t="shared" si="35"/>
        <v>0</v>
      </c>
      <c r="BG24" s="273">
        <f t="shared" si="35"/>
        <v>0</v>
      </c>
      <c r="BH24" s="273">
        <f t="shared" si="35"/>
        <v>0</v>
      </c>
      <c r="BI24" s="273">
        <f t="shared" si="35"/>
        <v>0</v>
      </c>
      <c r="BJ24" s="273">
        <f t="shared" si="35"/>
        <v>0</v>
      </c>
      <c r="BK24" s="273">
        <f t="shared" si="35"/>
        <v>0</v>
      </c>
      <c r="BL24" s="273">
        <f t="shared" si="35"/>
        <v>0</v>
      </c>
      <c r="BM24" s="273">
        <f t="shared" si="35"/>
        <v>0</v>
      </c>
      <c r="BN24" s="273">
        <f t="shared" si="35"/>
        <v>0</v>
      </c>
      <c r="BO24" s="273">
        <f t="shared" si="35"/>
        <v>0</v>
      </c>
      <c r="BP24" s="273">
        <f t="shared" si="35"/>
        <v>1.68</v>
      </c>
      <c r="BQ24" s="273">
        <f t="shared" ref="BQ24:BU24" si="36">SUM(BQ25,BQ45,BQ78,BQ81,BQ85,BQ86)</f>
        <v>0</v>
      </c>
      <c r="BR24" s="175">
        <f t="shared" si="36"/>
        <v>0</v>
      </c>
      <c r="BS24" s="175">
        <f t="shared" si="36"/>
        <v>0</v>
      </c>
      <c r="BT24" s="175">
        <f t="shared" si="36"/>
        <v>0</v>
      </c>
      <c r="BU24" s="175">
        <f t="shared" si="36"/>
        <v>0</v>
      </c>
    </row>
    <row r="25" spans="1:73" x14ac:dyDescent="0.25">
      <c r="A25" s="162" t="s">
        <v>120</v>
      </c>
      <c r="B25" s="163" t="s">
        <v>196</v>
      </c>
      <c r="C25" s="75" t="s">
        <v>259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8">
        <v>0</v>
      </c>
      <c r="K25" s="178">
        <v>0</v>
      </c>
      <c r="L25" s="178">
        <v>0</v>
      </c>
      <c r="M25" s="178">
        <v>0</v>
      </c>
      <c r="N25" s="26">
        <v>0</v>
      </c>
      <c r="O25" s="26">
        <v>0</v>
      </c>
      <c r="P25" s="26">
        <v>0</v>
      </c>
      <c r="Q25" s="26">
        <v>0</v>
      </c>
      <c r="R25" s="26">
        <f>SUM(R26,R30,R33,R42)</f>
        <v>0</v>
      </c>
      <c r="S25" s="26">
        <v>0</v>
      </c>
      <c r="T25" s="80">
        <f>SUM(T26,T30,T33,T42)</f>
        <v>0</v>
      </c>
      <c r="U25" s="80">
        <f>SUM(U26,U30,U33,U42)</f>
        <v>0</v>
      </c>
      <c r="V25" s="80">
        <f>SUM(V26,V30,V33,V42)</f>
        <v>0</v>
      </c>
      <c r="W25" s="80">
        <f>SUM(W26,W30,W33,W42)</f>
        <v>0</v>
      </c>
      <c r="X25" s="177">
        <f t="shared" ref="X25:AG25" si="37">X26+X30+X33+X42</f>
        <v>0</v>
      </c>
      <c r="Y25" s="177">
        <f t="shared" si="37"/>
        <v>0</v>
      </c>
      <c r="Z25" s="177">
        <f t="shared" si="37"/>
        <v>0</v>
      </c>
      <c r="AA25" s="177">
        <f t="shared" si="37"/>
        <v>0</v>
      </c>
      <c r="AB25" s="177">
        <f t="shared" si="37"/>
        <v>0</v>
      </c>
      <c r="AC25" s="177">
        <f t="shared" si="37"/>
        <v>0</v>
      </c>
      <c r="AD25" s="80">
        <f t="shared" ref="AD25:AE25" si="38">AD26+AD30+AD33+AD42</f>
        <v>0</v>
      </c>
      <c r="AE25" s="80">
        <f t="shared" si="38"/>
        <v>0</v>
      </c>
      <c r="AF25" s="80">
        <f t="shared" si="37"/>
        <v>0</v>
      </c>
      <c r="AG25" s="80">
        <f t="shared" si="37"/>
        <v>0</v>
      </c>
      <c r="AH25" s="26">
        <f>SUM(AH26,AH30,AH33,AH42)</f>
        <v>0</v>
      </c>
      <c r="AI25" s="26">
        <v>0</v>
      </c>
      <c r="AJ25" s="26">
        <v>0</v>
      </c>
      <c r="AK25" s="26">
        <v>0</v>
      </c>
      <c r="AL25" s="26">
        <f>SUM(AL26,AL30,AL33,AL42)</f>
        <v>0</v>
      </c>
      <c r="AM25" s="26">
        <v>0</v>
      </c>
      <c r="AN25" s="80">
        <f>SUM(AN26,AN30,AN33,AN42)</f>
        <v>0</v>
      </c>
      <c r="AO25" s="80">
        <f>SUM(AO26,AO30,AO33,AO42)</f>
        <v>0</v>
      </c>
      <c r="AP25" s="80">
        <f>SUM(AP26,AP30,AP33,AP42)</f>
        <v>0</v>
      </c>
      <c r="AQ25" s="80">
        <f>SUM(AQ26,AQ30,AQ33,AQ42)</f>
        <v>0</v>
      </c>
      <c r="AR25" s="26">
        <f>SUM(AR26,AR30,AR33,AR42)</f>
        <v>0</v>
      </c>
      <c r="AS25" s="26">
        <v>0</v>
      </c>
      <c r="AT25" s="26">
        <v>0</v>
      </c>
      <c r="AU25" s="26">
        <v>0</v>
      </c>
      <c r="AV25" s="26">
        <f>SUM(AV26,AV30,AV33,AV42)</f>
        <v>0</v>
      </c>
      <c r="AW25" s="26">
        <v>0</v>
      </c>
      <c r="AX25" s="80">
        <f>SUM(AX26,AX30,AX33,AX42)</f>
        <v>0</v>
      </c>
      <c r="AY25" s="80">
        <f>SUM(AY26,AY30,AY33,AY42)</f>
        <v>0</v>
      </c>
      <c r="AZ25" s="80">
        <f>SUM(AZ26,AZ30,AZ33,AZ42)</f>
        <v>0</v>
      </c>
      <c r="BA25" s="80">
        <f>SUM(BA26,BA30,BA33,BA42)</f>
        <v>0</v>
      </c>
      <c r="BB25" s="26">
        <f>SUM(BB26,BB30,BB33,BB42)</f>
        <v>0</v>
      </c>
      <c r="BC25" s="26">
        <v>0</v>
      </c>
      <c r="BD25" s="26">
        <v>0</v>
      </c>
      <c r="BE25" s="26">
        <v>0</v>
      </c>
      <c r="BF25" s="26">
        <f>SUM(BF26,BF30,BF33,BF42)</f>
        <v>0</v>
      </c>
      <c r="BG25" s="26">
        <v>0</v>
      </c>
      <c r="BH25" s="80">
        <f>SUM(BH26,BH30,BH33,BH42)</f>
        <v>0</v>
      </c>
      <c r="BI25" s="80">
        <f>SUM(BI26,BI30,BI33,BI42)</f>
        <v>0</v>
      </c>
      <c r="BJ25" s="80">
        <f>SUM(BJ26,BJ30,BJ33,BJ42)</f>
        <v>0</v>
      </c>
      <c r="BK25" s="80">
        <f>SUM(BK26,BK30,BK33,BK42)</f>
        <v>0</v>
      </c>
      <c r="BL25" s="26">
        <f>SUM(BL26,BL30,BL33,BL42)</f>
        <v>0</v>
      </c>
      <c r="BM25" s="26">
        <v>0</v>
      </c>
      <c r="BN25" s="26">
        <v>0</v>
      </c>
      <c r="BO25" s="26">
        <v>0</v>
      </c>
      <c r="BP25" s="26">
        <f>SUM(BP26,BP30,BP33,BP42)</f>
        <v>0</v>
      </c>
      <c r="BQ25" s="26">
        <v>0</v>
      </c>
      <c r="BR25" s="80">
        <f>SUM(BR26,BR30,BR33,BR42)</f>
        <v>0</v>
      </c>
      <c r="BS25" s="80">
        <f>SUM(BS26,BS30,BS33,BS42)</f>
        <v>0</v>
      </c>
      <c r="BT25" s="80">
        <f>SUM(BT26,BT30,BT33,BT42)</f>
        <v>0</v>
      </c>
      <c r="BU25" s="80">
        <f>SUM(BU26,BU30,BU33,BU42)</f>
        <v>0</v>
      </c>
    </row>
    <row r="26" spans="1:73" ht="30" x14ac:dyDescent="0.25">
      <c r="A26" s="162" t="s">
        <v>121</v>
      </c>
      <c r="B26" s="163" t="s">
        <v>197</v>
      </c>
      <c r="C26" s="75" t="s">
        <v>259</v>
      </c>
      <c r="D26" s="177">
        <f t="shared" ref="D26:M26" si="39">SUM(D27:D29)</f>
        <v>0</v>
      </c>
      <c r="E26" s="177">
        <f t="shared" si="39"/>
        <v>0</v>
      </c>
      <c r="F26" s="177">
        <f t="shared" si="39"/>
        <v>0</v>
      </c>
      <c r="G26" s="177">
        <f t="shared" si="39"/>
        <v>0</v>
      </c>
      <c r="H26" s="177">
        <f t="shared" si="39"/>
        <v>0</v>
      </c>
      <c r="I26" s="177">
        <f t="shared" si="39"/>
        <v>0</v>
      </c>
      <c r="J26" s="178">
        <f t="shared" ref="J26:K26" si="40">SUM(J27:J29)</f>
        <v>0</v>
      </c>
      <c r="K26" s="178">
        <f t="shared" si="40"/>
        <v>0</v>
      </c>
      <c r="L26" s="178">
        <f t="shared" si="39"/>
        <v>0</v>
      </c>
      <c r="M26" s="178">
        <f t="shared" si="39"/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80">
        <v>0</v>
      </c>
      <c r="U26" s="80">
        <v>0</v>
      </c>
      <c r="V26" s="80">
        <v>0</v>
      </c>
      <c r="W26" s="80">
        <v>0</v>
      </c>
      <c r="X26" s="177">
        <f t="shared" ref="X26:AG26" si="41">SUM(X27:X29)</f>
        <v>0</v>
      </c>
      <c r="Y26" s="177">
        <f t="shared" si="41"/>
        <v>0</v>
      </c>
      <c r="Z26" s="177">
        <f t="shared" si="41"/>
        <v>0</v>
      </c>
      <c r="AA26" s="177">
        <f t="shared" si="41"/>
        <v>0</v>
      </c>
      <c r="AB26" s="177">
        <f t="shared" si="41"/>
        <v>0</v>
      </c>
      <c r="AC26" s="177">
        <f t="shared" si="41"/>
        <v>0</v>
      </c>
      <c r="AD26" s="80">
        <f t="shared" ref="AD26:AE26" si="42">SUM(AD27:AD29)</f>
        <v>0</v>
      </c>
      <c r="AE26" s="80">
        <f t="shared" si="42"/>
        <v>0</v>
      </c>
      <c r="AF26" s="80">
        <f t="shared" si="41"/>
        <v>0</v>
      </c>
      <c r="AG26" s="80">
        <f t="shared" si="41"/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80">
        <v>0</v>
      </c>
      <c r="AO26" s="80">
        <v>0</v>
      </c>
      <c r="AP26" s="80">
        <v>0</v>
      </c>
      <c r="AQ26" s="80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80">
        <v>0</v>
      </c>
      <c r="AY26" s="80">
        <v>0</v>
      </c>
      <c r="AZ26" s="80">
        <v>0</v>
      </c>
      <c r="BA26" s="80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6">
        <v>0</v>
      </c>
      <c r="BH26" s="80">
        <v>0</v>
      </c>
      <c r="BI26" s="80">
        <v>0</v>
      </c>
      <c r="BJ26" s="80">
        <v>0</v>
      </c>
      <c r="BK26" s="80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80">
        <v>0</v>
      </c>
      <c r="BS26" s="80">
        <v>0</v>
      </c>
      <c r="BT26" s="80">
        <v>0</v>
      </c>
      <c r="BU26" s="80">
        <v>0</v>
      </c>
    </row>
    <row r="27" spans="1:73" ht="30" x14ac:dyDescent="0.25">
      <c r="A27" s="162" t="s">
        <v>135</v>
      </c>
      <c r="B27" s="163" t="s">
        <v>198</v>
      </c>
      <c r="C27" s="75" t="s">
        <v>259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8">
        <v>0</v>
      </c>
      <c r="K27" s="178">
        <v>0</v>
      </c>
      <c r="L27" s="178">
        <v>0</v>
      </c>
      <c r="M27" s="178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80">
        <v>0</v>
      </c>
      <c r="U27" s="80">
        <v>0</v>
      </c>
      <c r="V27" s="80">
        <v>0</v>
      </c>
      <c r="W27" s="80">
        <v>0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80">
        <v>0</v>
      </c>
      <c r="AE27" s="80">
        <v>0</v>
      </c>
      <c r="AF27" s="80">
        <v>0</v>
      </c>
      <c r="AG27" s="80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26">
        <v>0</v>
      </c>
      <c r="AN27" s="80">
        <v>0</v>
      </c>
      <c r="AO27" s="80">
        <v>0</v>
      </c>
      <c r="AP27" s="80">
        <v>0</v>
      </c>
      <c r="AQ27" s="80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80">
        <v>0</v>
      </c>
      <c r="AY27" s="80">
        <v>0</v>
      </c>
      <c r="AZ27" s="80">
        <v>0</v>
      </c>
      <c r="BA27" s="80">
        <v>0</v>
      </c>
      <c r="BB27" s="26">
        <v>0</v>
      </c>
      <c r="BC27" s="26">
        <v>0</v>
      </c>
      <c r="BD27" s="26">
        <v>0</v>
      </c>
      <c r="BE27" s="26">
        <v>0</v>
      </c>
      <c r="BF27" s="26">
        <v>0</v>
      </c>
      <c r="BG27" s="26">
        <v>0</v>
      </c>
      <c r="BH27" s="80">
        <v>0</v>
      </c>
      <c r="BI27" s="80">
        <v>0</v>
      </c>
      <c r="BJ27" s="80">
        <v>0</v>
      </c>
      <c r="BK27" s="80">
        <v>0</v>
      </c>
      <c r="BL27" s="26">
        <v>0</v>
      </c>
      <c r="BM27" s="26">
        <v>0</v>
      </c>
      <c r="BN27" s="26">
        <v>0</v>
      </c>
      <c r="BO27" s="26">
        <v>0</v>
      </c>
      <c r="BP27" s="26">
        <v>0</v>
      </c>
      <c r="BQ27" s="26">
        <v>0</v>
      </c>
      <c r="BR27" s="80">
        <v>0</v>
      </c>
      <c r="BS27" s="80">
        <v>0</v>
      </c>
      <c r="BT27" s="80">
        <v>0</v>
      </c>
      <c r="BU27" s="80">
        <v>0</v>
      </c>
    </row>
    <row r="28" spans="1:73" ht="30" x14ac:dyDescent="0.25">
      <c r="A28" s="162" t="s">
        <v>199</v>
      </c>
      <c r="B28" s="163" t="s">
        <v>200</v>
      </c>
      <c r="C28" s="75" t="s">
        <v>259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8">
        <v>0</v>
      </c>
      <c r="K28" s="178">
        <v>0</v>
      </c>
      <c r="L28" s="178">
        <v>0</v>
      </c>
      <c r="M28" s="178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80">
        <v>0</v>
      </c>
      <c r="U28" s="80">
        <v>0</v>
      </c>
      <c r="V28" s="80">
        <v>0</v>
      </c>
      <c r="W28" s="80">
        <v>0</v>
      </c>
      <c r="X28" s="177">
        <v>0</v>
      </c>
      <c r="Y28" s="177">
        <v>0</v>
      </c>
      <c r="Z28" s="177">
        <v>0</v>
      </c>
      <c r="AA28" s="177">
        <v>0</v>
      </c>
      <c r="AB28" s="177">
        <v>0</v>
      </c>
      <c r="AC28" s="177">
        <v>0</v>
      </c>
      <c r="AD28" s="80">
        <v>0</v>
      </c>
      <c r="AE28" s="80">
        <v>0</v>
      </c>
      <c r="AF28" s="80">
        <v>0</v>
      </c>
      <c r="AG28" s="80">
        <v>0</v>
      </c>
      <c r="AH28" s="26">
        <v>0</v>
      </c>
      <c r="AI28" s="26">
        <v>0</v>
      </c>
      <c r="AJ28" s="26">
        <v>0</v>
      </c>
      <c r="AK28" s="26">
        <v>0</v>
      </c>
      <c r="AL28" s="26">
        <v>0</v>
      </c>
      <c r="AM28" s="26">
        <v>0</v>
      </c>
      <c r="AN28" s="80">
        <v>0</v>
      </c>
      <c r="AO28" s="80">
        <v>0</v>
      </c>
      <c r="AP28" s="80">
        <v>0</v>
      </c>
      <c r="AQ28" s="80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80">
        <v>0</v>
      </c>
      <c r="AY28" s="80">
        <v>0</v>
      </c>
      <c r="AZ28" s="80">
        <v>0</v>
      </c>
      <c r="BA28" s="80">
        <v>0</v>
      </c>
      <c r="BB28" s="26">
        <v>0</v>
      </c>
      <c r="BC28" s="26">
        <v>0</v>
      </c>
      <c r="BD28" s="26">
        <v>0</v>
      </c>
      <c r="BE28" s="26">
        <v>0</v>
      </c>
      <c r="BF28" s="26">
        <v>0</v>
      </c>
      <c r="BG28" s="26">
        <v>0</v>
      </c>
      <c r="BH28" s="80">
        <v>0</v>
      </c>
      <c r="BI28" s="80">
        <v>0</v>
      </c>
      <c r="BJ28" s="80">
        <v>0</v>
      </c>
      <c r="BK28" s="80">
        <v>0</v>
      </c>
      <c r="BL28" s="26">
        <v>0</v>
      </c>
      <c r="BM28" s="26">
        <v>0</v>
      </c>
      <c r="BN28" s="26">
        <v>0</v>
      </c>
      <c r="BO28" s="26">
        <v>0</v>
      </c>
      <c r="BP28" s="26">
        <v>0</v>
      </c>
      <c r="BQ28" s="26">
        <v>0</v>
      </c>
      <c r="BR28" s="80">
        <v>0</v>
      </c>
      <c r="BS28" s="80">
        <v>0</v>
      </c>
      <c r="BT28" s="80">
        <v>0</v>
      </c>
      <c r="BU28" s="80">
        <v>0</v>
      </c>
    </row>
    <row r="29" spans="1:73" ht="30" x14ac:dyDescent="0.25">
      <c r="A29" s="162" t="s">
        <v>201</v>
      </c>
      <c r="B29" s="163" t="s">
        <v>202</v>
      </c>
      <c r="C29" s="75" t="s">
        <v>259</v>
      </c>
      <c r="D29" s="177">
        <v>0</v>
      </c>
      <c r="E29" s="177">
        <v>0</v>
      </c>
      <c r="F29" s="177">
        <v>0</v>
      </c>
      <c r="G29" s="177">
        <v>0</v>
      </c>
      <c r="H29" s="177">
        <v>0</v>
      </c>
      <c r="I29" s="177">
        <v>0</v>
      </c>
      <c r="J29" s="178">
        <v>0</v>
      </c>
      <c r="K29" s="178">
        <v>0</v>
      </c>
      <c r="L29" s="178">
        <v>0</v>
      </c>
      <c r="M29" s="178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80">
        <v>0</v>
      </c>
      <c r="U29" s="80">
        <v>0</v>
      </c>
      <c r="V29" s="80">
        <v>0</v>
      </c>
      <c r="W29" s="80">
        <v>0</v>
      </c>
      <c r="X29" s="177">
        <v>0</v>
      </c>
      <c r="Y29" s="177">
        <v>0</v>
      </c>
      <c r="Z29" s="177">
        <v>0</v>
      </c>
      <c r="AA29" s="177">
        <v>0</v>
      </c>
      <c r="AB29" s="177">
        <v>0</v>
      </c>
      <c r="AC29" s="177">
        <v>0</v>
      </c>
      <c r="AD29" s="80">
        <v>0</v>
      </c>
      <c r="AE29" s="80">
        <v>0</v>
      </c>
      <c r="AF29" s="80">
        <v>0</v>
      </c>
      <c r="AG29" s="80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80">
        <v>0</v>
      </c>
      <c r="AO29" s="80">
        <v>0</v>
      </c>
      <c r="AP29" s="80">
        <v>0</v>
      </c>
      <c r="AQ29" s="80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80">
        <v>0</v>
      </c>
      <c r="AY29" s="80">
        <v>0</v>
      </c>
      <c r="AZ29" s="80">
        <v>0</v>
      </c>
      <c r="BA29" s="80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6">
        <v>0</v>
      </c>
      <c r="BH29" s="80">
        <v>0</v>
      </c>
      <c r="BI29" s="80">
        <v>0</v>
      </c>
      <c r="BJ29" s="80">
        <v>0</v>
      </c>
      <c r="BK29" s="80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80">
        <v>0</v>
      </c>
      <c r="BS29" s="80">
        <v>0</v>
      </c>
      <c r="BT29" s="80">
        <v>0</v>
      </c>
      <c r="BU29" s="80">
        <v>0</v>
      </c>
    </row>
    <row r="30" spans="1:73" ht="30" x14ac:dyDescent="0.25">
      <c r="A30" s="162" t="s">
        <v>122</v>
      </c>
      <c r="B30" s="163" t="s">
        <v>203</v>
      </c>
      <c r="C30" s="75" t="s">
        <v>259</v>
      </c>
      <c r="D30" s="177">
        <f t="shared" ref="D30:M30" si="43">SUM(D31:D32)</f>
        <v>0</v>
      </c>
      <c r="E30" s="177">
        <f t="shared" si="43"/>
        <v>0</v>
      </c>
      <c r="F30" s="177">
        <f t="shared" si="43"/>
        <v>0</v>
      </c>
      <c r="G30" s="177">
        <f t="shared" si="43"/>
        <v>0</v>
      </c>
      <c r="H30" s="177">
        <f t="shared" si="43"/>
        <v>0</v>
      </c>
      <c r="I30" s="177">
        <f t="shared" si="43"/>
        <v>0</v>
      </c>
      <c r="J30" s="178">
        <f t="shared" ref="J30:K30" si="44">SUM(J31:J32)</f>
        <v>0</v>
      </c>
      <c r="K30" s="178">
        <f t="shared" si="44"/>
        <v>0</v>
      </c>
      <c r="L30" s="178">
        <f t="shared" si="43"/>
        <v>0</v>
      </c>
      <c r="M30" s="178">
        <f t="shared" si="43"/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80">
        <v>0</v>
      </c>
      <c r="U30" s="80">
        <v>0</v>
      </c>
      <c r="V30" s="80">
        <v>0</v>
      </c>
      <c r="W30" s="80">
        <v>0</v>
      </c>
      <c r="X30" s="177">
        <f t="shared" ref="X30:AG30" si="45">SUM(X31:X32)</f>
        <v>0</v>
      </c>
      <c r="Y30" s="177">
        <f t="shared" si="45"/>
        <v>0</v>
      </c>
      <c r="Z30" s="177">
        <f t="shared" si="45"/>
        <v>0</v>
      </c>
      <c r="AA30" s="177">
        <f t="shared" si="45"/>
        <v>0</v>
      </c>
      <c r="AB30" s="177">
        <f t="shared" si="45"/>
        <v>0</v>
      </c>
      <c r="AC30" s="177">
        <f t="shared" si="45"/>
        <v>0</v>
      </c>
      <c r="AD30" s="80">
        <f t="shared" ref="AD30:AE30" si="46">SUM(AD31:AD32)</f>
        <v>0</v>
      </c>
      <c r="AE30" s="80">
        <f t="shared" si="46"/>
        <v>0</v>
      </c>
      <c r="AF30" s="80">
        <f t="shared" si="45"/>
        <v>0</v>
      </c>
      <c r="AG30" s="80">
        <f t="shared" si="45"/>
        <v>0</v>
      </c>
      <c r="AH30" s="26">
        <v>0</v>
      </c>
      <c r="AI30" s="26">
        <v>0</v>
      </c>
      <c r="AJ30" s="26">
        <v>0</v>
      </c>
      <c r="AK30" s="26">
        <v>0</v>
      </c>
      <c r="AL30" s="26">
        <v>0</v>
      </c>
      <c r="AM30" s="26">
        <v>0</v>
      </c>
      <c r="AN30" s="80">
        <v>0</v>
      </c>
      <c r="AO30" s="80">
        <v>0</v>
      </c>
      <c r="AP30" s="80">
        <v>0</v>
      </c>
      <c r="AQ30" s="80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80">
        <v>0</v>
      </c>
      <c r="AY30" s="80">
        <v>0</v>
      </c>
      <c r="AZ30" s="80">
        <v>0</v>
      </c>
      <c r="BA30" s="80">
        <v>0</v>
      </c>
      <c r="BB30" s="26">
        <v>0</v>
      </c>
      <c r="BC30" s="26">
        <v>0</v>
      </c>
      <c r="BD30" s="26">
        <v>0</v>
      </c>
      <c r="BE30" s="26">
        <v>0</v>
      </c>
      <c r="BF30" s="26">
        <v>0</v>
      </c>
      <c r="BG30" s="26">
        <v>0</v>
      </c>
      <c r="BH30" s="80">
        <v>0</v>
      </c>
      <c r="BI30" s="80">
        <v>0</v>
      </c>
      <c r="BJ30" s="80">
        <v>0</v>
      </c>
      <c r="BK30" s="80">
        <v>0</v>
      </c>
      <c r="BL30" s="26">
        <v>0</v>
      </c>
      <c r="BM30" s="26">
        <v>0</v>
      </c>
      <c r="BN30" s="26">
        <v>0</v>
      </c>
      <c r="BO30" s="26">
        <v>0</v>
      </c>
      <c r="BP30" s="26">
        <v>0</v>
      </c>
      <c r="BQ30" s="26">
        <v>0</v>
      </c>
      <c r="BR30" s="80">
        <v>0</v>
      </c>
      <c r="BS30" s="80">
        <v>0</v>
      </c>
      <c r="BT30" s="80">
        <v>0</v>
      </c>
      <c r="BU30" s="80">
        <v>0</v>
      </c>
    </row>
    <row r="31" spans="1:73" ht="45" x14ac:dyDescent="0.25">
      <c r="A31" s="162" t="s">
        <v>204</v>
      </c>
      <c r="B31" s="163" t="s">
        <v>205</v>
      </c>
      <c r="C31" s="75" t="s">
        <v>259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8">
        <v>0</v>
      </c>
      <c r="K31" s="178">
        <v>0</v>
      </c>
      <c r="L31" s="178">
        <v>0</v>
      </c>
      <c r="M31" s="178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80">
        <v>0</v>
      </c>
      <c r="U31" s="80">
        <v>0</v>
      </c>
      <c r="V31" s="80">
        <v>0</v>
      </c>
      <c r="W31" s="80">
        <v>0</v>
      </c>
      <c r="X31" s="177">
        <v>0</v>
      </c>
      <c r="Y31" s="177">
        <v>0</v>
      </c>
      <c r="Z31" s="177">
        <v>0</v>
      </c>
      <c r="AA31" s="177">
        <v>0</v>
      </c>
      <c r="AB31" s="177">
        <v>0</v>
      </c>
      <c r="AC31" s="177">
        <v>0</v>
      </c>
      <c r="AD31" s="80">
        <v>0</v>
      </c>
      <c r="AE31" s="80">
        <v>0</v>
      </c>
      <c r="AF31" s="80">
        <v>0</v>
      </c>
      <c r="AG31" s="80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80">
        <v>0</v>
      </c>
      <c r="AO31" s="80">
        <v>0</v>
      </c>
      <c r="AP31" s="80">
        <v>0</v>
      </c>
      <c r="AQ31" s="80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80">
        <v>0</v>
      </c>
      <c r="AY31" s="80">
        <v>0</v>
      </c>
      <c r="AZ31" s="80">
        <v>0</v>
      </c>
      <c r="BA31" s="80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80">
        <v>0</v>
      </c>
      <c r="BI31" s="80">
        <v>0</v>
      </c>
      <c r="BJ31" s="80">
        <v>0</v>
      </c>
      <c r="BK31" s="80">
        <v>0</v>
      </c>
      <c r="BL31" s="26">
        <v>0</v>
      </c>
      <c r="BM31" s="26">
        <v>0</v>
      </c>
      <c r="BN31" s="26">
        <v>0</v>
      </c>
      <c r="BO31" s="26">
        <v>0</v>
      </c>
      <c r="BP31" s="26">
        <v>0</v>
      </c>
      <c r="BQ31" s="26">
        <v>0</v>
      </c>
      <c r="BR31" s="80">
        <v>0</v>
      </c>
      <c r="BS31" s="80">
        <v>0</v>
      </c>
      <c r="BT31" s="80">
        <v>0</v>
      </c>
      <c r="BU31" s="80">
        <v>0</v>
      </c>
    </row>
    <row r="32" spans="1:73" ht="30" x14ac:dyDescent="0.25">
      <c r="A32" s="162" t="s">
        <v>206</v>
      </c>
      <c r="B32" s="163" t="s">
        <v>207</v>
      </c>
      <c r="C32" s="75" t="s">
        <v>259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8">
        <v>0</v>
      </c>
      <c r="K32" s="178">
        <v>0</v>
      </c>
      <c r="L32" s="178">
        <v>0</v>
      </c>
      <c r="M32" s="178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80">
        <v>0</v>
      </c>
      <c r="U32" s="80">
        <v>0</v>
      </c>
      <c r="V32" s="80">
        <v>0</v>
      </c>
      <c r="W32" s="80">
        <v>0</v>
      </c>
      <c r="X32" s="177">
        <v>0</v>
      </c>
      <c r="Y32" s="177">
        <v>0</v>
      </c>
      <c r="Z32" s="177">
        <v>0</v>
      </c>
      <c r="AA32" s="177">
        <v>0</v>
      </c>
      <c r="AB32" s="177">
        <v>0</v>
      </c>
      <c r="AC32" s="177">
        <v>0</v>
      </c>
      <c r="AD32" s="80">
        <v>0</v>
      </c>
      <c r="AE32" s="80">
        <v>0</v>
      </c>
      <c r="AF32" s="80">
        <v>0</v>
      </c>
      <c r="AG32" s="80">
        <v>0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80">
        <v>0</v>
      </c>
      <c r="AO32" s="80">
        <v>0</v>
      </c>
      <c r="AP32" s="80">
        <v>0</v>
      </c>
      <c r="AQ32" s="80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80">
        <v>0</v>
      </c>
      <c r="AY32" s="80">
        <v>0</v>
      </c>
      <c r="AZ32" s="80">
        <v>0</v>
      </c>
      <c r="BA32" s="80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6">
        <v>0</v>
      </c>
      <c r="BH32" s="80">
        <v>0</v>
      </c>
      <c r="BI32" s="80">
        <v>0</v>
      </c>
      <c r="BJ32" s="80">
        <v>0</v>
      </c>
      <c r="BK32" s="80">
        <v>0</v>
      </c>
      <c r="BL32" s="26">
        <v>0</v>
      </c>
      <c r="BM32" s="26">
        <v>0</v>
      </c>
      <c r="BN32" s="26">
        <v>0</v>
      </c>
      <c r="BO32" s="26">
        <v>0</v>
      </c>
      <c r="BP32" s="26">
        <v>0</v>
      </c>
      <c r="BQ32" s="26">
        <v>0</v>
      </c>
      <c r="BR32" s="80">
        <v>0</v>
      </c>
      <c r="BS32" s="80">
        <v>0</v>
      </c>
      <c r="BT32" s="80">
        <v>0</v>
      </c>
      <c r="BU32" s="80">
        <v>0</v>
      </c>
    </row>
    <row r="33" spans="1:73" ht="30" x14ac:dyDescent="0.25">
      <c r="A33" s="162" t="s">
        <v>123</v>
      </c>
      <c r="B33" s="163" t="s">
        <v>208</v>
      </c>
      <c r="C33" s="75" t="s">
        <v>259</v>
      </c>
      <c r="D33" s="177">
        <f t="shared" ref="D33:M33" si="47">D34+D38</f>
        <v>0</v>
      </c>
      <c r="E33" s="177">
        <f t="shared" si="47"/>
        <v>0</v>
      </c>
      <c r="F33" s="177">
        <f t="shared" si="47"/>
        <v>0</v>
      </c>
      <c r="G33" s="177">
        <f t="shared" si="47"/>
        <v>0</v>
      </c>
      <c r="H33" s="177">
        <f t="shared" si="47"/>
        <v>0</v>
      </c>
      <c r="I33" s="177">
        <f t="shared" si="47"/>
        <v>0</v>
      </c>
      <c r="J33" s="178">
        <f t="shared" ref="J33:K33" si="48">J34+J38</f>
        <v>0</v>
      </c>
      <c r="K33" s="178">
        <f t="shared" si="48"/>
        <v>0</v>
      </c>
      <c r="L33" s="178">
        <f t="shared" si="47"/>
        <v>0</v>
      </c>
      <c r="M33" s="178">
        <f t="shared" si="47"/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80">
        <v>0</v>
      </c>
      <c r="U33" s="80">
        <v>0</v>
      </c>
      <c r="V33" s="80">
        <v>0</v>
      </c>
      <c r="W33" s="80">
        <v>0</v>
      </c>
      <c r="X33" s="177">
        <f t="shared" ref="X33:AG33" si="49">X34+X38</f>
        <v>0</v>
      </c>
      <c r="Y33" s="177">
        <f t="shared" si="49"/>
        <v>0</v>
      </c>
      <c r="Z33" s="177">
        <f t="shared" si="49"/>
        <v>0</v>
      </c>
      <c r="AA33" s="177">
        <f t="shared" si="49"/>
        <v>0</v>
      </c>
      <c r="AB33" s="177">
        <f t="shared" si="49"/>
        <v>0</v>
      </c>
      <c r="AC33" s="177">
        <f t="shared" si="49"/>
        <v>0</v>
      </c>
      <c r="AD33" s="80">
        <f t="shared" ref="AD33:AE33" si="50">AD34+AD38</f>
        <v>0</v>
      </c>
      <c r="AE33" s="80">
        <f t="shared" si="50"/>
        <v>0</v>
      </c>
      <c r="AF33" s="80">
        <f t="shared" si="49"/>
        <v>0</v>
      </c>
      <c r="AG33" s="80">
        <f t="shared" si="49"/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80">
        <v>0</v>
      </c>
      <c r="AO33" s="80">
        <v>0</v>
      </c>
      <c r="AP33" s="80">
        <v>0</v>
      </c>
      <c r="AQ33" s="80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80">
        <v>0</v>
      </c>
      <c r="AY33" s="80">
        <v>0</v>
      </c>
      <c r="AZ33" s="80">
        <v>0</v>
      </c>
      <c r="BA33" s="80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80">
        <v>0</v>
      </c>
      <c r="BI33" s="80">
        <v>0</v>
      </c>
      <c r="BJ33" s="80">
        <v>0</v>
      </c>
      <c r="BK33" s="80">
        <v>0</v>
      </c>
      <c r="BL33" s="26">
        <v>0</v>
      </c>
      <c r="BM33" s="26">
        <v>0</v>
      </c>
      <c r="BN33" s="26">
        <v>0</v>
      </c>
      <c r="BO33" s="26">
        <v>0</v>
      </c>
      <c r="BP33" s="26">
        <v>0</v>
      </c>
      <c r="BQ33" s="26">
        <v>0</v>
      </c>
      <c r="BR33" s="80">
        <v>0</v>
      </c>
      <c r="BS33" s="80">
        <v>0</v>
      </c>
      <c r="BT33" s="80">
        <v>0</v>
      </c>
      <c r="BU33" s="80">
        <v>0</v>
      </c>
    </row>
    <row r="34" spans="1:73" ht="30" x14ac:dyDescent="0.25">
      <c r="A34" s="162" t="s">
        <v>136</v>
      </c>
      <c r="B34" s="163" t="s">
        <v>209</v>
      </c>
      <c r="C34" s="75" t="s">
        <v>259</v>
      </c>
      <c r="D34" s="177">
        <f t="shared" ref="D34:M34" si="51">SUM(D35:D37)</f>
        <v>0</v>
      </c>
      <c r="E34" s="177">
        <f t="shared" si="51"/>
        <v>0</v>
      </c>
      <c r="F34" s="177">
        <f t="shared" si="51"/>
        <v>0</v>
      </c>
      <c r="G34" s="177">
        <f t="shared" si="51"/>
        <v>0</v>
      </c>
      <c r="H34" s="177">
        <f t="shared" si="51"/>
        <v>0</v>
      </c>
      <c r="I34" s="177">
        <f t="shared" si="51"/>
        <v>0</v>
      </c>
      <c r="J34" s="178">
        <f t="shared" ref="J34:K34" si="52">SUM(J35:J37)</f>
        <v>0</v>
      </c>
      <c r="K34" s="178">
        <f t="shared" si="52"/>
        <v>0</v>
      </c>
      <c r="L34" s="178">
        <f t="shared" si="51"/>
        <v>0</v>
      </c>
      <c r="M34" s="178">
        <f t="shared" si="51"/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80">
        <v>0</v>
      </c>
      <c r="U34" s="80">
        <v>0</v>
      </c>
      <c r="V34" s="80">
        <v>0</v>
      </c>
      <c r="W34" s="80">
        <v>0</v>
      </c>
      <c r="X34" s="177">
        <f t="shared" ref="X34:AG34" si="53">SUM(X35:X37)</f>
        <v>0</v>
      </c>
      <c r="Y34" s="177">
        <f t="shared" si="53"/>
        <v>0</v>
      </c>
      <c r="Z34" s="177">
        <f t="shared" si="53"/>
        <v>0</v>
      </c>
      <c r="AA34" s="177">
        <f t="shared" si="53"/>
        <v>0</v>
      </c>
      <c r="AB34" s="177">
        <f t="shared" si="53"/>
        <v>0</v>
      </c>
      <c r="AC34" s="177">
        <f t="shared" si="53"/>
        <v>0</v>
      </c>
      <c r="AD34" s="80">
        <f t="shared" ref="AD34:AE34" si="54">SUM(AD35:AD37)</f>
        <v>0</v>
      </c>
      <c r="AE34" s="80">
        <f t="shared" si="54"/>
        <v>0</v>
      </c>
      <c r="AF34" s="80">
        <f t="shared" si="53"/>
        <v>0</v>
      </c>
      <c r="AG34" s="80">
        <f t="shared" si="53"/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80">
        <v>0</v>
      </c>
      <c r="AO34" s="80">
        <v>0</v>
      </c>
      <c r="AP34" s="80">
        <v>0</v>
      </c>
      <c r="AQ34" s="80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80">
        <v>0</v>
      </c>
      <c r="AY34" s="80">
        <v>0</v>
      </c>
      <c r="AZ34" s="80">
        <v>0</v>
      </c>
      <c r="BA34" s="80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80">
        <v>0</v>
      </c>
      <c r="BI34" s="80">
        <v>0</v>
      </c>
      <c r="BJ34" s="80">
        <v>0</v>
      </c>
      <c r="BK34" s="80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80">
        <v>0</v>
      </c>
      <c r="BS34" s="80">
        <v>0</v>
      </c>
      <c r="BT34" s="80">
        <v>0</v>
      </c>
      <c r="BU34" s="80">
        <v>0</v>
      </c>
    </row>
    <row r="35" spans="1:73" ht="60" x14ac:dyDescent="0.25">
      <c r="A35" s="162" t="s">
        <v>136</v>
      </c>
      <c r="B35" s="163" t="s">
        <v>210</v>
      </c>
      <c r="C35" s="75" t="s">
        <v>259</v>
      </c>
      <c r="D35" s="177">
        <v>0</v>
      </c>
      <c r="E35" s="177">
        <v>0</v>
      </c>
      <c r="F35" s="177">
        <v>0</v>
      </c>
      <c r="G35" s="177">
        <v>0</v>
      </c>
      <c r="H35" s="177">
        <v>0</v>
      </c>
      <c r="I35" s="177">
        <v>0</v>
      </c>
      <c r="J35" s="178">
        <v>0</v>
      </c>
      <c r="K35" s="178">
        <v>0</v>
      </c>
      <c r="L35" s="178">
        <v>0</v>
      </c>
      <c r="M35" s="178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80">
        <v>0</v>
      </c>
      <c r="U35" s="80">
        <v>0</v>
      </c>
      <c r="V35" s="80">
        <v>0</v>
      </c>
      <c r="W35" s="80">
        <v>0</v>
      </c>
      <c r="X35" s="177">
        <v>0</v>
      </c>
      <c r="Y35" s="177">
        <v>0</v>
      </c>
      <c r="Z35" s="177">
        <v>0</v>
      </c>
      <c r="AA35" s="177">
        <v>0</v>
      </c>
      <c r="AB35" s="177">
        <v>0</v>
      </c>
      <c r="AC35" s="177">
        <v>0</v>
      </c>
      <c r="AD35" s="80">
        <v>0</v>
      </c>
      <c r="AE35" s="80">
        <v>0</v>
      </c>
      <c r="AF35" s="80">
        <v>0</v>
      </c>
      <c r="AG35" s="80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80">
        <v>0</v>
      </c>
      <c r="AO35" s="80">
        <v>0</v>
      </c>
      <c r="AP35" s="80">
        <v>0</v>
      </c>
      <c r="AQ35" s="80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80">
        <v>0</v>
      </c>
      <c r="AY35" s="80">
        <v>0</v>
      </c>
      <c r="AZ35" s="80">
        <v>0</v>
      </c>
      <c r="BA35" s="80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80">
        <v>0</v>
      </c>
      <c r="BI35" s="80">
        <v>0</v>
      </c>
      <c r="BJ35" s="80">
        <v>0</v>
      </c>
      <c r="BK35" s="80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0</v>
      </c>
      <c r="BR35" s="80">
        <v>0</v>
      </c>
      <c r="BS35" s="80">
        <v>0</v>
      </c>
      <c r="BT35" s="80">
        <v>0</v>
      </c>
      <c r="BU35" s="80">
        <v>0</v>
      </c>
    </row>
    <row r="36" spans="1:73" ht="45" x14ac:dyDescent="0.25">
      <c r="A36" s="162" t="s">
        <v>136</v>
      </c>
      <c r="B36" s="163" t="s">
        <v>211</v>
      </c>
      <c r="C36" s="75" t="s">
        <v>259</v>
      </c>
      <c r="D36" s="177">
        <v>0</v>
      </c>
      <c r="E36" s="177">
        <v>0</v>
      </c>
      <c r="F36" s="177">
        <v>0</v>
      </c>
      <c r="G36" s="177">
        <v>0</v>
      </c>
      <c r="H36" s="177">
        <v>0</v>
      </c>
      <c r="I36" s="177">
        <v>0</v>
      </c>
      <c r="J36" s="178">
        <v>0</v>
      </c>
      <c r="K36" s="178">
        <v>0</v>
      </c>
      <c r="L36" s="178">
        <v>0</v>
      </c>
      <c r="M36" s="178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80">
        <v>0</v>
      </c>
      <c r="U36" s="80">
        <v>0</v>
      </c>
      <c r="V36" s="80">
        <v>0</v>
      </c>
      <c r="W36" s="80">
        <v>0</v>
      </c>
      <c r="X36" s="177">
        <v>0</v>
      </c>
      <c r="Y36" s="177">
        <v>0</v>
      </c>
      <c r="Z36" s="177">
        <v>0</v>
      </c>
      <c r="AA36" s="177">
        <v>0</v>
      </c>
      <c r="AB36" s="177">
        <v>0</v>
      </c>
      <c r="AC36" s="177">
        <v>0</v>
      </c>
      <c r="AD36" s="80">
        <v>0</v>
      </c>
      <c r="AE36" s="80">
        <v>0</v>
      </c>
      <c r="AF36" s="80">
        <v>0</v>
      </c>
      <c r="AG36" s="80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80">
        <v>0</v>
      </c>
      <c r="AO36" s="80">
        <v>0</v>
      </c>
      <c r="AP36" s="80">
        <v>0</v>
      </c>
      <c r="AQ36" s="80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80">
        <v>0</v>
      </c>
      <c r="AY36" s="80">
        <v>0</v>
      </c>
      <c r="AZ36" s="80">
        <v>0</v>
      </c>
      <c r="BA36" s="80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0</v>
      </c>
      <c r="BH36" s="80">
        <v>0</v>
      </c>
      <c r="BI36" s="80">
        <v>0</v>
      </c>
      <c r="BJ36" s="80">
        <v>0</v>
      </c>
      <c r="BK36" s="80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80">
        <v>0</v>
      </c>
      <c r="BS36" s="80">
        <v>0</v>
      </c>
      <c r="BT36" s="80">
        <v>0</v>
      </c>
      <c r="BU36" s="80">
        <v>0</v>
      </c>
    </row>
    <row r="37" spans="1:73" ht="60" x14ac:dyDescent="0.25">
      <c r="A37" s="162" t="s">
        <v>136</v>
      </c>
      <c r="B37" s="163" t="s">
        <v>212</v>
      </c>
      <c r="C37" s="75" t="s">
        <v>259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0</v>
      </c>
      <c r="J37" s="178">
        <v>0</v>
      </c>
      <c r="K37" s="178">
        <v>0</v>
      </c>
      <c r="L37" s="178">
        <v>0</v>
      </c>
      <c r="M37" s="178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80">
        <v>0</v>
      </c>
      <c r="U37" s="80">
        <v>0</v>
      </c>
      <c r="V37" s="80">
        <v>0</v>
      </c>
      <c r="W37" s="80">
        <v>0</v>
      </c>
      <c r="X37" s="177">
        <v>0</v>
      </c>
      <c r="Y37" s="177">
        <v>0</v>
      </c>
      <c r="Z37" s="177">
        <v>0</v>
      </c>
      <c r="AA37" s="177">
        <v>0</v>
      </c>
      <c r="AB37" s="177">
        <v>0</v>
      </c>
      <c r="AC37" s="177">
        <v>0</v>
      </c>
      <c r="AD37" s="80">
        <v>0</v>
      </c>
      <c r="AE37" s="80">
        <v>0</v>
      </c>
      <c r="AF37" s="80">
        <v>0</v>
      </c>
      <c r="AG37" s="80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80">
        <v>0</v>
      </c>
      <c r="AO37" s="80">
        <v>0</v>
      </c>
      <c r="AP37" s="80">
        <v>0</v>
      </c>
      <c r="AQ37" s="80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80">
        <v>0</v>
      </c>
      <c r="AY37" s="80">
        <v>0</v>
      </c>
      <c r="AZ37" s="80">
        <v>0</v>
      </c>
      <c r="BA37" s="80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80">
        <v>0</v>
      </c>
      <c r="BI37" s="80">
        <v>0</v>
      </c>
      <c r="BJ37" s="80">
        <v>0</v>
      </c>
      <c r="BK37" s="80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80">
        <v>0</v>
      </c>
      <c r="BS37" s="80">
        <v>0</v>
      </c>
      <c r="BT37" s="80">
        <v>0</v>
      </c>
      <c r="BU37" s="80">
        <v>0</v>
      </c>
    </row>
    <row r="38" spans="1:73" ht="30" x14ac:dyDescent="0.25">
      <c r="A38" s="162" t="s">
        <v>137</v>
      </c>
      <c r="B38" s="163" t="s">
        <v>209</v>
      </c>
      <c r="C38" s="75" t="s">
        <v>259</v>
      </c>
      <c r="D38" s="177">
        <f t="shared" ref="D38:M38" si="55">SUM(D39:D41)</f>
        <v>0</v>
      </c>
      <c r="E38" s="177">
        <f t="shared" si="55"/>
        <v>0</v>
      </c>
      <c r="F38" s="177">
        <f t="shared" si="55"/>
        <v>0</v>
      </c>
      <c r="G38" s="177">
        <f t="shared" si="55"/>
        <v>0</v>
      </c>
      <c r="H38" s="177">
        <f t="shared" si="55"/>
        <v>0</v>
      </c>
      <c r="I38" s="177">
        <f t="shared" si="55"/>
        <v>0</v>
      </c>
      <c r="J38" s="178">
        <f t="shared" ref="J38:K38" si="56">SUM(J39:J41)</f>
        <v>0</v>
      </c>
      <c r="K38" s="178">
        <f t="shared" si="56"/>
        <v>0</v>
      </c>
      <c r="L38" s="178">
        <f t="shared" si="55"/>
        <v>0</v>
      </c>
      <c r="M38" s="178">
        <f t="shared" si="55"/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80">
        <v>0</v>
      </c>
      <c r="U38" s="80">
        <v>0</v>
      </c>
      <c r="V38" s="80">
        <v>0</v>
      </c>
      <c r="W38" s="80">
        <v>0</v>
      </c>
      <c r="X38" s="177">
        <f t="shared" ref="X38:AG38" si="57">SUM(X39:X41)</f>
        <v>0</v>
      </c>
      <c r="Y38" s="177">
        <f t="shared" si="57"/>
        <v>0</v>
      </c>
      <c r="Z38" s="177">
        <f t="shared" si="57"/>
        <v>0</v>
      </c>
      <c r="AA38" s="177">
        <f t="shared" si="57"/>
        <v>0</v>
      </c>
      <c r="AB38" s="177">
        <f t="shared" si="57"/>
        <v>0</v>
      </c>
      <c r="AC38" s="177">
        <f t="shared" si="57"/>
        <v>0</v>
      </c>
      <c r="AD38" s="80">
        <f t="shared" ref="AD38:AE38" si="58">SUM(AD39:AD41)</f>
        <v>0</v>
      </c>
      <c r="AE38" s="80">
        <f t="shared" si="58"/>
        <v>0</v>
      </c>
      <c r="AF38" s="80">
        <f t="shared" si="57"/>
        <v>0</v>
      </c>
      <c r="AG38" s="80">
        <f t="shared" si="57"/>
        <v>0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80">
        <v>0</v>
      </c>
      <c r="AO38" s="80">
        <v>0</v>
      </c>
      <c r="AP38" s="80">
        <v>0</v>
      </c>
      <c r="AQ38" s="80">
        <v>0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80">
        <v>0</v>
      </c>
      <c r="AY38" s="80">
        <v>0</v>
      </c>
      <c r="AZ38" s="80">
        <v>0</v>
      </c>
      <c r="BA38" s="80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80">
        <v>0</v>
      </c>
      <c r="BI38" s="80">
        <v>0</v>
      </c>
      <c r="BJ38" s="80">
        <v>0</v>
      </c>
      <c r="BK38" s="80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80">
        <v>0</v>
      </c>
      <c r="BS38" s="80">
        <v>0</v>
      </c>
      <c r="BT38" s="80">
        <v>0</v>
      </c>
      <c r="BU38" s="80">
        <v>0</v>
      </c>
    </row>
    <row r="39" spans="1:73" ht="60" x14ac:dyDescent="0.25">
      <c r="A39" s="162" t="s">
        <v>137</v>
      </c>
      <c r="B39" s="163" t="s">
        <v>210</v>
      </c>
      <c r="C39" s="75" t="s">
        <v>259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0</v>
      </c>
      <c r="J39" s="178">
        <v>0</v>
      </c>
      <c r="K39" s="178">
        <v>0</v>
      </c>
      <c r="L39" s="178">
        <v>0</v>
      </c>
      <c r="M39" s="178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80">
        <v>0</v>
      </c>
      <c r="U39" s="80">
        <v>0</v>
      </c>
      <c r="V39" s="80">
        <v>0</v>
      </c>
      <c r="W39" s="80">
        <v>0</v>
      </c>
      <c r="X39" s="177">
        <v>0</v>
      </c>
      <c r="Y39" s="177">
        <v>0</v>
      </c>
      <c r="Z39" s="177">
        <v>0</v>
      </c>
      <c r="AA39" s="177">
        <v>0</v>
      </c>
      <c r="AB39" s="177">
        <v>0</v>
      </c>
      <c r="AC39" s="177">
        <v>0</v>
      </c>
      <c r="AD39" s="80">
        <v>0</v>
      </c>
      <c r="AE39" s="80">
        <v>0</v>
      </c>
      <c r="AF39" s="80">
        <v>0</v>
      </c>
      <c r="AG39" s="80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80">
        <v>0</v>
      </c>
      <c r="AO39" s="80">
        <v>0</v>
      </c>
      <c r="AP39" s="80">
        <v>0</v>
      </c>
      <c r="AQ39" s="80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</v>
      </c>
      <c r="AX39" s="80">
        <v>0</v>
      </c>
      <c r="AY39" s="80">
        <v>0</v>
      </c>
      <c r="AZ39" s="80">
        <v>0</v>
      </c>
      <c r="BA39" s="80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6">
        <v>0</v>
      </c>
      <c r="BH39" s="80">
        <v>0</v>
      </c>
      <c r="BI39" s="80">
        <v>0</v>
      </c>
      <c r="BJ39" s="80">
        <v>0</v>
      </c>
      <c r="BK39" s="80">
        <v>0</v>
      </c>
      <c r="BL39" s="26">
        <v>0</v>
      </c>
      <c r="BM39" s="26">
        <v>0</v>
      </c>
      <c r="BN39" s="26">
        <v>0</v>
      </c>
      <c r="BO39" s="26">
        <v>0</v>
      </c>
      <c r="BP39" s="26">
        <v>0</v>
      </c>
      <c r="BQ39" s="26">
        <v>0</v>
      </c>
      <c r="BR39" s="80">
        <v>0</v>
      </c>
      <c r="BS39" s="80">
        <v>0</v>
      </c>
      <c r="BT39" s="80">
        <v>0</v>
      </c>
      <c r="BU39" s="80">
        <v>0</v>
      </c>
    </row>
    <row r="40" spans="1:73" ht="45" x14ac:dyDescent="0.25">
      <c r="A40" s="162" t="s">
        <v>137</v>
      </c>
      <c r="B40" s="163" t="s">
        <v>211</v>
      </c>
      <c r="C40" s="75" t="s">
        <v>259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8">
        <v>0</v>
      </c>
      <c r="K40" s="178">
        <v>0</v>
      </c>
      <c r="L40" s="178">
        <v>0</v>
      </c>
      <c r="M40" s="178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80">
        <v>0</v>
      </c>
      <c r="U40" s="80">
        <v>0</v>
      </c>
      <c r="V40" s="80">
        <v>0</v>
      </c>
      <c r="W40" s="80">
        <v>0</v>
      </c>
      <c r="X40" s="177">
        <v>0</v>
      </c>
      <c r="Y40" s="177">
        <v>0</v>
      </c>
      <c r="Z40" s="177">
        <v>0</v>
      </c>
      <c r="AA40" s="177">
        <v>0</v>
      </c>
      <c r="AB40" s="177">
        <v>0</v>
      </c>
      <c r="AC40" s="177">
        <v>0</v>
      </c>
      <c r="AD40" s="80">
        <v>0</v>
      </c>
      <c r="AE40" s="80">
        <v>0</v>
      </c>
      <c r="AF40" s="80">
        <v>0</v>
      </c>
      <c r="AG40" s="80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6">
        <v>0</v>
      </c>
      <c r="AN40" s="80">
        <v>0</v>
      </c>
      <c r="AO40" s="80">
        <v>0</v>
      </c>
      <c r="AP40" s="80">
        <v>0</v>
      </c>
      <c r="AQ40" s="80">
        <v>0</v>
      </c>
      <c r="AR40" s="26">
        <v>0</v>
      </c>
      <c r="AS40" s="26">
        <v>0</v>
      </c>
      <c r="AT40" s="26">
        <v>0</v>
      </c>
      <c r="AU40" s="26">
        <v>0</v>
      </c>
      <c r="AV40" s="26">
        <v>0</v>
      </c>
      <c r="AW40" s="26">
        <v>0</v>
      </c>
      <c r="AX40" s="80">
        <v>0</v>
      </c>
      <c r="AY40" s="80">
        <v>0</v>
      </c>
      <c r="AZ40" s="80">
        <v>0</v>
      </c>
      <c r="BA40" s="80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80">
        <v>0</v>
      </c>
      <c r="BI40" s="80">
        <v>0</v>
      </c>
      <c r="BJ40" s="80">
        <v>0</v>
      </c>
      <c r="BK40" s="80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80">
        <v>0</v>
      </c>
      <c r="BS40" s="80">
        <v>0</v>
      </c>
      <c r="BT40" s="80">
        <v>0</v>
      </c>
      <c r="BU40" s="80">
        <v>0</v>
      </c>
    </row>
    <row r="41" spans="1:73" ht="60" x14ac:dyDescent="0.25">
      <c r="A41" s="162" t="s">
        <v>137</v>
      </c>
      <c r="B41" s="163" t="s">
        <v>213</v>
      </c>
      <c r="C41" s="75" t="s">
        <v>259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8">
        <v>0</v>
      </c>
      <c r="K41" s="178">
        <v>0</v>
      </c>
      <c r="L41" s="178">
        <v>0</v>
      </c>
      <c r="M41" s="178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80">
        <v>0</v>
      </c>
      <c r="U41" s="80">
        <v>0</v>
      </c>
      <c r="V41" s="80">
        <v>0</v>
      </c>
      <c r="W41" s="80">
        <v>0</v>
      </c>
      <c r="X41" s="177">
        <v>0</v>
      </c>
      <c r="Y41" s="177">
        <v>0</v>
      </c>
      <c r="Z41" s="177">
        <v>0</v>
      </c>
      <c r="AA41" s="177">
        <v>0</v>
      </c>
      <c r="AB41" s="177">
        <v>0</v>
      </c>
      <c r="AC41" s="177">
        <v>0</v>
      </c>
      <c r="AD41" s="80">
        <v>0</v>
      </c>
      <c r="AE41" s="80">
        <v>0</v>
      </c>
      <c r="AF41" s="80">
        <v>0</v>
      </c>
      <c r="AG41" s="80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80">
        <v>0</v>
      </c>
      <c r="AO41" s="80">
        <v>0</v>
      </c>
      <c r="AP41" s="80">
        <v>0</v>
      </c>
      <c r="AQ41" s="80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80">
        <v>0</v>
      </c>
      <c r="AY41" s="80">
        <v>0</v>
      </c>
      <c r="AZ41" s="80">
        <v>0</v>
      </c>
      <c r="BA41" s="80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80">
        <v>0</v>
      </c>
      <c r="BI41" s="80">
        <v>0</v>
      </c>
      <c r="BJ41" s="80">
        <v>0</v>
      </c>
      <c r="BK41" s="80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0</v>
      </c>
      <c r="BR41" s="80">
        <v>0</v>
      </c>
      <c r="BS41" s="80">
        <v>0</v>
      </c>
      <c r="BT41" s="80">
        <v>0</v>
      </c>
      <c r="BU41" s="80">
        <v>0</v>
      </c>
    </row>
    <row r="42" spans="1:73" ht="45" x14ac:dyDescent="0.25">
      <c r="A42" s="162" t="s">
        <v>124</v>
      </c>
      <c r="B42" s="163" t="s">
        <v>214</v>
      </c>
      <c r="C42" s="75" t="s">
        <v>259</v>
      </c>
      <c r="D42" s="177">
        <f t="shared" ref="D42:M42" si="59">SUM(D43:D44)</f>
        <v>0</v>
      </c>
      <c r="E42" s="177">
        <f t="shared" si="59"/>
        <v>0</v>
      </c>
      <c r="F42" s="177">
        <f t="shared" si="59"/>
        <v>0.92700000000000005</v>
      </c>
      <c r="G42" s="177">
        <f t="shared" si="59"/>
        <v>0</v>
      </c>
      <c r="H42" s="177">
        <f t="shared" si="59"/>
        <v>2.3200000000000003</v>
      </c>
      <c r="I42" s="177">
        <f t="shared" si="59"/>
        <v>0</v>
      </c>
      <c r="J42" s="178">
        <f t="shared" ref="J42:K42" si="60">SUM(J43:J44)</f>
        <v>6</v>
      </c>
      <c r="K42" s="178">
        <f t="shared" si="60"/>
        <v>18</v>
      </c>
      <c r="L42" s="178">
        <f t="shared" si="59"/>
        <v>30</v>
      </c>
      <c r="M42" s="178">
        <f t="shared" si="59"/>
        <v>4</v>
      </c>
      <c r="N42" s="26">
        <f>SUM(N43,N44)</f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80">
        <f>SUM(T43,T44)</f>
        <v>0</v>
      </c>
      <c r="U42" s="80">
        <f>SUM(U43,U44)</f>
        <v>0</v>
      </c>
      <c r="V42" s="80">
        <f>SUM(V43,V44)</f>
        <v>0</v>
      </c>
      <c r="W42" s="80">
        <f>SUM(W43,W44)</f>
        <v>0</v>
      </c>
      <c r="X42" s="177">
        <f t="shared" ref="X42:AG42" si="61">SUM(X43:X44)</f>
        <v>0</v>
      </c>
      <c r="Y42" s="177">
        <f t="shared" si="61"/>
        <v>0</v>
      </c>
      <c r="Z42" s="177">
        <f t="shared" si="61"/>
        <v>0</v>
      </c>
      <c r="AA42" s="177">
        <f t="shared" si="61"/>
        <v>0</v>
      </c>
      <c r="AB42" s="177">
        <f t="shared" si="61"/>
        <v>0</v>
      </c>
      <c r="AC42" s="177">
        <f t="shared" si="61"/>
        <v>0</v>
      </c>
      <c r="AD42" s="80">
        <f t="shared" ref="AD42:AE42" si="62">SUM(AD43:AD44)</f>
        <v>0</v>
      </c>
      <c r="AE42" s="80">
        <f t="shared" si="62"/>
        <v>0</v>
      </c>
      <c r="AF42" s="80">
        <f t="shared" si="61"/>
        <v>0</v>
      </c>
      <c r="AG42" s="80">
        <f t="shared" si="61"/>
        <v>0</v>
      </c>
      <c r="AH42" s="26">
        <f>SUM(AH43,AH44)</f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80">
        <f>SUM(AN43,AN44)</f>
        <v>0</v>
      </c>
      <c r="AO42" s="80">
        <f>SUM(AO43,AO44)</f>
        <v>0</v>
      </c>
      <c r="AP42" s="80">
        <f>SUM(AP43,AP44)</f>
        <v>0</v>
      </c>
      <c r="AQ42" s="80">
        <f>SUM(AQ43,AQ44)</f>
        <v>0</v>
      </c>
      <c r="AR42" s="26">
        <f>SUM(AR43,AR44)</f>
        <v>0</v>
      </c>
      <c r="AS42" s="26">
        <v>0</v>
      </c>
      <c r="AT42" s="26">
        <v>0</v>
      </c>
      <c r="AU42" s="26">
        <v>0</v>
      </c>
      <c r="AV42" s="26">
        <v>0</v>
      </c>
      <c r="AW42" s="26">
        <v>0</v>
      </c>
      <c r="AX42" s="80">
        <f>SUM(AX43,AX44)</f>
        <v>0</v>
      </c>
      <c r="AY42" s="80">
        <f>SUM(AY43,AY44)</f>
        <v>0</v>
      </c>
      <c r="AZ42" s="80">
        <f>SUM(AZ43,AZ44)</f>
        <v>0</v>
      </c>
      <c r="BA42" s="80">
        <f>SUM(BA43,BA44)</f>
        <v>0</v>
      </c>
      <c r="BB42" s="26">
        <f>SUM(BB43,BB44)</f>
        <v>0</v>
      </c>
      <c r="BC42" s="26">
        <v>0</v>
      </c>
      <c r="BD42" s="26">
        <v>0</v>
      </c>
      <c r="BE42" s="26">
        <v>0</v>
      </c>
      <c r="BF42" s="26">
        <v>0</v>
      </c>
      <c r="BG42" s="26">
        <v>0</v>
      </c>
      <c r="BH42" s="80">
        <f>SUM(BH43,BH44)</f>
        <v>0</v>
      </c>
      <c r="BI42" s="80">
        <f>SUM(BI43,BI44)</f>
        <v>0</v>
      </c>
      <c r="BJ42" s="80">
        <f>SUM(BJ43,BJ44)</f>
        <v>0</v>
      </c>
      <c r="BK42" s="80">
        <f>SUM(BK43,BK44)</f>
        <v>0</v>
      </c>
      <c r="BL42" s="26">
        <f>SUM(BL43,BL44)</f>
        <v>0</v>
      </c>
      <c r="BM42" s="26">
        <v>0</v>
      </c>
      <c r="BN42" s="26">
        <v>0</v>
      </c>
      <c r="BO42" s="26">
        <v>0</v>
      </c>
      <c r="BP42" s="26">
        <f>SUM(BP43,BP44)</f>
        <v>0</v>
      </c>
      <c r="BQ42" s="26">
        <v>0</v>
      </c>
      <c r="BR42" s="80">
        <f>SUM(BR43,BR44)</f>
        <v>0</v>
      </c>
      <c r="BS42" s="80">
        <f>SUM(BS43,BS44)</f>
        <v>0</v>
      </c>
      <c r="BT42" s="80">
        <f>SUM(BT43,BT44)</f>
        <v>0</v>
      </c>
      <c r="BU42" s="80">
        <f>SUM(BU43,BU44)</f>
        <v>0</v>
      </c>
    </row>
    <row r="43" spans="1:73" ht="45" x14ac:dyDescent="0.25">
      <c r="A43" s="162" t="s">
        <v>215</v>
      </c>
      <c r="B43" s="163" t="s">
        <v>216</v>
      </c>
      <c r="C43" s="75" t="s">
        <v>259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0</v>
      </c>
      <c r="J43" s="178">
        <v>0</v>
      </c>
      <c r="K43" s="178">
        <v>0</v>
      </c>
      <c r="L43" s="178">
        <v>0</v>
      </c>
      <c r="M43" s="178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80">
        <v>0</v>
      </c>
      <c r="U43" s="80">
        <v>0</v>
      </c>
      <c r="V43" s="80">
        <v>0</v>
      </c>
      <c r="W43" s="80">
        <v>0</v>
      </c>
      <c r="X43" s="177">
        <v>0</v>
      </c>
      <c r="Y43" s="177">
        <v>0</v>
      </c>
      <c r="Z43" s="177">
        <v>0</v>
      </c>
      <c r="AA43" s="177">
        <v>0</v>
      </c>
      <c r="AB43" s="177">
        <v>0</v>
      </c>
      <c r="AC43" s="177">
        <v>0</v>
      </c>
      <c r="AD43" s="80">
        <v>0</v>
      </c>
      <c r="AE43" s="80">
        <v>0</v>
      </c>
      <c r="AF43" s="80">
        <v>0</v>
      </c>
      <c r="AG43" s="80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26">
        <v>0</v>
      </c>
      <c r="AN43" s="80">
        <v>0</v>
      </c>
      <c r="AO43" s="80">
        <v>0</v>
      </c>
      <c r="AP43" s="80">
        <v>0</v>
      </c>
      <c r="AQ43" s="80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6">
        <v>0</v>
      </c>
      <c r="AX43" s="80">
        <v>0</v>
      </c>
      <c r="AY43" s="80">
        <v>0</v>
      </c>
      <c r="AZ43" s="80">
        <v>0</v>
      </c>
      <c r="BA43" s="80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80">
        <v>0</v>
      </c>
      <c r="BI43" s="80">
        <v>0</v>
      </c>
      <c r="BJ43" s="80">
        <v>0</v>
      </c>
      <c r="BK43" s="80">
        <v>0</v>
      </c>
      <c r="BL43" s="26"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80">
        <v>0</v>
      </c>
      <c r="BS43" s="80">
        <v>0</v>
      </c>
      <c r="BT43" s="80">
        <v>0</v>
      </c>
      <c r="BU43" s="80">
        <v>0</v>
      </c>
    </row>
    <row r="44" spans="1:73" ht="45" x14ac:dyDescent="0.25">
      <c r="A44" s="162" t="s">
        <v>217</v>
      </c>
      <c r="B44" s="163" t="s">
        <v>218</v>
      </c>
      <c r="C44" s="75" t="s">
        <v>259</v>
      </c>
      <c r="D44" s="177">
        <v>0</v>
      </c>
      <c r="E44" s="177">
        <f t="shared" ref="E44:M44" si="63">E45</f>
        <v>0</v>
      </c>
      <c r="F44" s="177">
        <f t="shared" si="63"/>
        <v>0.92700000000000005</v>
      </c>
      <c r="G44" s="177">
        <f t="shared" si="63"/>
        <v>0</v>
      </c>
      <c r="H44" s="177">
        <f t="shared" si="63"/>
        <v>2.3200000000000003</v>
      </c>
      <c r="I44" s="177">
        <f t="shared" si="63"/>
        <v>0</v>
      </c>
      <c r="J44" s="178">
        <f t="shared" si="63"/>
        <v>6</v>
      </c>
      <c r="K44" s="178">
        <f t="shared" si="63"/>
        <v>18</v>
      </c>
      <c r="L44" s="178">
        <f t="shared" si="63"/>
        <v>30</v>
      </c>
      <c r="M44" s="178">
        <f t="shared" si="63"/>
        <v>4</v>
      </c>
      <c r="N44" s="26">
        <f t="shared" ref="N44:BK44" si="64">N45</f>
        <v>0</v>
      </c>
      <c r="O44" s="26">
        <f t="shared" si="64"/>
        <v>0</v>
      </c>
      <c r="P44" s="26">
        <f t="shared" si="64"/>
        <v>0</v>
      </c>
      <c r="Q44" s="26">
        <f t="shared" si="64"/>
        <v>0</v>
      </c>
      <c r="R44" s="26">
        <f t="shared" si="64"/>
        <v>0</v>
      </c>
      <c r="S44" s="26">
        <f t="shared" si="64"/>
        <v>0</v>
      </c>
      <c r="T44" s="80">
        <f t="shared" si="64"/>
        <v>0</v>
      </c>
      <c r="U44" s="80">
        <f t="shared" si="64"/>
        <v>0</v>
      </c>
      <c r="V44" s="80">
        <f t="shared" si="64"/>
        <v>0</v>
      </c>
      <c r="W44" s="80">
        <f t="shared" si="64"/>
        <v>0</v>
      </c>
      <c r="X44" s="177">
        <f t="shared" si="64"/>
        <v>0</v>
      </c>
      <c r="Y44" s="177">
        <f t="shared" si="64"/>
        <v>0</v>
      </c>
      <c r="Z44" s="177">
        <f t="shared" si="64"/>
        <v>0</v>
      </c>
      <c r="AA44" s="177">
        <f t="shared" si="64"/>
        <v>0</v>
      </c>
      <c r="AB44" s="177">
        <f t="shared" si="64"/>
        <v>0</v>
      </c>
      <c r="AC44" s="177">
        <f t="shared" si="64"/>
        <v>0</v>
      </c>
      <c r="AD44" s="80">
        <f t="shared" si="64"/>
        <v>0</v>
      </c>
      <c r="AE44" s="80">
        <f t="shared" si="64"/>
        <v>0</v>
      </c>
      <c r="AF44" s="80">
        <f t="shared" si="64"/>
        <v>0</v>
      </c>
      <c r="AG44" s="80">
        <f t="shared" si="64"/>
        <v>0</v>
      </c>
      <c r="AH44" s="26">
        <f t="shared" si="64"/>
        <v>0</v>
      </c>
      <c r="AI44" s="26">
        <f t="shared" si="64"/>
        <v>0</v>
      </c>
      <c r="AJ44" s="26">
        <f t="shared" si="64"/>
        <v>0</v>
      </c>
      <c r="AK44" s="26">
        <f t="shared" si="64"/>
        <v>0</v>
      </c>
      <c r="AL44" s="26">
        <f t="shared" si="64"/>
        <v>0</v>
      </c>
      <c r="AM44" s="26">
        <f t="shared" si="64"/>
        <v>0</v>
      </c>
      <c r="AN44" s="80">
        <f t="shared" si="64"/>
        <v>0</v>
      </c>
      <c r="AO44" s="80">
        <f t="shared" si="64"/>
        <v>0</v>
      </c>
      <c r="AP44" s="80">
        <f t="shared" si="64"/>
        <v>0</v>
      </c>
      <c r="AQ44" s="80">
        <f t="shared" si="64"/>
        <v>0</v>
      </c>
      <c r="AR44" s="26">
        <f t="shared" si="64"/>
        <v>0</v>
      </c>
      <c r="AS44" s="26">
        <f t="shared" si="64"/>
        <v>0</v>
      </c>
      <c r="AT44" s="26">
        <f t="shared" si="64"/>
        <v>0</v>
      </c>
      <c r="AU44" s="26">
        <f t="shared" si="64"/>
        <v>0</v>
      </c>
      <c r="AV44" s="26">
        <f t="shared" si="64"/>
        <v>0</v>
      </c>
      <c r="AW44" s="26">
        <f t="shared" si="64"/>
        <v>0</v>
      </c>
      <c r="AX44" s="80">
        <f t="shared" si="64"/>
        <v>0</v>
      </c>
      <c r="AY44" s="80">
        <f t="shared" si="64"/>
        <v>0</v>
      </c>
      <c r="AZ44" s="80">
        <f t="shared" si="64"/>
        <v>0</v>
      </c>
      <c r="BA44" s="80">
        <f t="shared" si="64"/>
        <v>0</v>
      </c>
      <c r="BB44" s="26">
        <f t="shared" si="64"/>
        <v>0</v>
      </c>
      <c r="BC44" s="26">
        <f t="shared" si="64"/>
        <v>0</v>
      </c>
      <c r="BD44" s="26">
        <f t="shared" si="64"/>
        <v>0</v>
      </c>
      <c r="BE44" s="26">
        <f t="shared" si="64"/>
        <v>0</v>
      </c>
      <c r="BF44" s="26">
        <f t="shared" si="64"/>
        <v>0</v>
      </c>
      <c r="BG44" s="26">
        <f t="shared" si="64"/>
        <v>0</v>
      </c>
      <c r="BH44" s="80">
        <f t="shared" si="64"/>
        <v>0</v>
      </c>
      <c r="BI44" s="80">
        <f t="shared" si="64"/>
        <v>0</v>
      </c>
      <c r="BJ44" s="80">
        <f t="shared" si="64"/>
        <v>0</v>
      </c>
      <c r="BK44" s="80">
        <f t="shared" si="64"/>
        <v>0</v>
      </c>
      <c r="BL44" s="26">
        <f>SUM(N44,BB44)</f>
        <v>0</v>
      </c>
      <c r="BM44" s="26">
        <v>0</v>
      </c>
      <c r="BN44" s="26">
        <v>0</v>
      </c>
      <c r="BO44" s="26">
        <v>0</v>
      </c>
      <c r="BP44" s="26">
        <v>0</v>
      </c>
      <c r="BQ44" s="26">
        <v>0</v>
      </c>
      <c r="BR44" s="80">
        <f>SUM(T44,BH44)</f>
        <v>0</v>
      </c>
      <c r="BS44" s="80">
        <f>SUM(U44,BI44)</f>
        <v>0</v>
      </c>
      <c r="BT44" s="80">
        <f>SUM(V44,BJ44)</f>
        <v>0</v>
      </c>
      <c r="BU44" s="80">
        <f>SUM(W44,BK44)</f>
        <v>0</v>
      </c>
    </row>
    <row r="45" spans="1:73" ht="30" x14ac:dyDescent="0.25">
      <c r="A45" s="160" t="s">
        <v>125</v>
      </c>
      <c r="B45" s="163" t="s">
        <v>219</v>
      </c>
      <c r="C45" s="76" t="s">
        <v>259</v>
      </c>
      <c r="D45" s="177">
        <f>SUM(D46,D54)</f>
        <v>3.92</v>
      </c>
      <c r="E45" s="177">
        <f t="shared" ref="E45:BP45" si="65">SUM(E46,E54)</f>
        <v>0</v>
      </c>
      <c r="F45" s="177">
        <f t="shared" si="65"/>
        <v>0.92700000000000005</v>
      </c>
      <c r="G45" s="177">
        <f t="shared" si="65"/>
        <v>0</v>
      </c>
      <c r="H45" s="177">
        <f t="shared" si="65"/>
        <v>2.3200000000000003</v>
      </c>
      <c r="I45" s="177">
        <f t="shared" si="65"/>
        <v>0</v>
      </c>
      <c r="J45" s="178">
        <f t="shared" si="65"/>
        <v>6</v>
      </c>
      <c r="K45" s="178">
        <f t="shared" si="65"/>
        <v>18</v>
      </c>
      <c r="L45" s="178">
        <f t="shared" si="65"/>
        <v>30</v>
      </c>
      <c r="M45" s="178">
        <f t="shared" si="65"/>
        <v>4</v>
      </c>
      <c r="N45" s="26">
        <f t="shared" si="65"/>
        <v>0</v>
      </c>
      <c r="O45" s="26">
        <f t="shared" si="65"/>
        <v>0</v>
      </c>
      <c r="P45" s="26">
        <f t="shared" si="65"/>
        <v>0</v>
      </c>
      <c r="Q45" s="26">
        <f t="shared" si="65"/>
        <v>0</v>
      </c>
      <c r="R45" s="26">
        <f t="shared" si="65"/>
        <v>0</v>
      </c>
      <c r="S45" s="26">
        <f t="shared" si="65"/>
        <v>0</v>
      </c>
      <c r="T45" s="80">
        <f t="shared" si="65"/>
        <v>0</v>
      </c>
      <c r="U45" s="80">
        <f t="shared" si="65"/>
        <v>0</v>
      </c>
      <c r="V45" s="80">
        <f t="shared" si="65"/>
        <v>0</v>
      </c>
      <c r="W45" s="80">
        <f t="shared" si="65"/>
        <v>0</v>
      </c>
      <c r="X45" s="177">
        <f t="shared" si="65"/>
        <v>0</v>
      </c>
      <c r="Y45" s="177">
        <f t="shared" si="65"/>
        <v>0</v>
      </c>
      <c r="Z45" s="177">
        <f t="shared" si="65"/>
        <v>0</v>
      </c>
      <c r="AA45" s="177">
        <f t="shared" si="65"/>
        <v>0</v>
      </c>
      <c r="AB45" s="177">
        <f t="shared" si="65"/>
        <v>0</v>
      </c>
      <c r="AC45" s="177">
        <f t="shared" si="65"/>
        <v>0</v>
      </c>
      <c r="AD45" s="80">
        <f t="shared" si="65"/>
        <v>0</v>
      </c>
      <c r="AE45" s="80">
        <f t="shared" si="65"/>
        <v>0</v>
      </c>
      <c r="AF45" s="80">
        <f t="shared" si="65"/>
        <v>0</v>
      </c>
      <c r="AG45" s="80">
        <f t="shared" si="65"/>
        <v>0</v>
      </c>
      <c r="AH45" s="26">
        <f t="shared" si="65"/>
        <v>0</v>
      </c>
      <c r="AI45" s="26">
        <f t="shared" si="65"/>
        <v>0</v>
      </c>
      <c r="AJ45" s="26">
        <f t="shared" si="65"/>
        <v>0</v>
      </c>
      <c r="AK45" s="26">
        <f t="shared" si="65"/>
        <v>0</v>
      </c>
      <c r="AL45" s="26">
        <f t="shared" si="65"/>
        <v>0</v>
      </c>
      <c r="AM45" s="26">
        <f t="shared" si="65"/>
        <v>0</v>
      </c>
      <c r="AN45" s="80">
        <f t="shared" si="65"/>
        <v>0</v>
      </c>
      <c r="AO45" s="80">
        <f t="shared" si="65"/>
        <v>0</v>
      </c>
      <c r="AP45" s="80">
        <f t="shared" si="65"/>
        <v>0</v>
      </c>
      <c r="AQ45" s="80">
        <f t="shared" si="65"/>
        <v>0</v>
      </c>
      <c r="AR45" s="26">
        <f t="shared" si="65"/>
        <v>0</v>
      </c>
      <c r="AS45" s="26">
        <f t="shared" si="65"/>
        <v>0</v>
      </c>
      <c r="AT45" s="26">
        <f t="shared" si="65"/>
        <v>0</v>
      </c>
      <c r="AU45" s="26">
        <f t="shared" si="65"/>
        <v>0</v>
      </c>
      <c r="AV45" s="26">
        <f t="shared" si="65"/>
        <v>0</v>
      </c>
      <c r="AW45" s="26">
        <f t="shared" si="65"/>
        <v>0</v>
      </c>
      <c r="AX45" s="80">
        <f t="shared" si="65"/>
        <v>0</v>
      </c>
      <c r="AY45" s="80">
        <f t="shared" si="65"/>
        <v>0</v>
      </c>
      <c r="AZ45" s="80">
        <f t="shared" si="65"/>
        <v>0</v>
      </c>
      <c r="BA45" s="80">
        <f t="shared" si="65"/>
        <v>0</v>
      </c>
      <c r="BB45" s="26">
        <f t="shared" si="65"/>
        <v>0</v>
      </c>
      <c r="BC45" s="26">
        <f t="shared" si="65"/>
        <v>0</v>
      </c>
      <c r="BD45" s="26">
        <f t="shared" si="65"/>
        <v>0</v>
      </c>
      <c r="BE45" s="26">
        <f t="shared" si="65"/>
        <v>0</v>
      </c>
      <c r="BF45" s="26">
        <f t="shared" si="65"/>
        <v>0</v>
      </c>
      <c r="BG45" s="26">
        <f t="shared" si="65"/>
        <v>0</v>
      </c>
      <c r="BH45" s="80">
        <f t="shared" si="65"/>
        <v>0</v>
      </c>
      <c r="BI45" s="80">
        <f t="shared" si="65"/>
        <v>0</v>
      </c>
      <c r="BJ45" s="80">
        <f t="shared" si="65"/>
        <v>0</v>
      </c>
      <c r="BK45" s="80">
        <f t="shared" si="65"/>
        <v>0</v>
      </c>
      <c r="BL45" s="26">
        <f t="shared" si="65"/>
        <v>0</v>
      </c>
      <c r="BM45" s="26">
        <f t="shared" si="65"/>
        <v>0</v>
      </c>
      <c r="BN45" s="26">
        <f t="shared" si="65"/>
        <v>0</v>
      </c>
      <c r="BO45" s="26">
        <f t="shared" si="65"/>
        <v>0</v>
      </c>
      <c r="BP45" s="26">
        <f t="shared" si="65"/>
        <v>0</v>
      </c>
      <c r="BQ45" s="26">
        <f t="shared" ref="BQ45:BU45" si="66">SUM(BQ46,BQ54)</f>
        <v>0</v>
      </c>
      <c r="BR45" s="80">
        <f t="shared" si="66"/>
        <v>0</v>
      </c>
      <c r="BS45" s="80">
        <f t="shared" si="66"/>
        <v>0</v>
      </c>
      <c r="BT45" s="80">
        <f t="shared" si="66"/>
        <v>0</v>
      </c>
      <c r="BU45" s="80">
        <f t="shared" si="66"/>
        <v>0</v>
      </c>
    </row>
    <row r="46" spans="1:73" ht="45" x14ac:dyDescent="0.25">
      <c r="A46" s="160" t="s">
        <v>138</v>
      </c>
      <c r="B46" s="163" t="s">
        <v>220</v>
      </c>
      <c r="C46" s="76" t="s">
        <v>259</v>
      </c>
      <c r="D46" s="179">
        <f>D47+D48</f>
        <v>3.92</v>
      </c>
      <c r="E46" s="179">
        <f t="shared" ref="E46:BP46" si="67">E47+E48</f>
        <v>0</v>
      </c>
      <c r="F46" s="179">
        <f t="shared" si="67"/>
        <v>0</v>
      </c>
      <c r="G46" s="179">
        <f t="shared" si="67"/>
        <v>0</v>
      </c>
      <c r="H46" s="179">
        <f t="shared" si="67"/>
        <v>0</v>
      </c>
      <c r="I46" s="179">
        <f t="shared" si="67"/>
        <v>0</v>
      </c>
      <c r="J46" s="170">
        <f t="shared" si="67"/>
        <v>6</v>
      </c>
      <c r="K46" s="170">
        <f t="shared" si="67"/>
        <v>18</v>
      </c>
      <c r="L46" s="170">
        <f t="shared" si="67"/>
        <v>30</v>
      </c>
      <c r="M46" s="170">
        <f t="shared" si="67"/>
        <v>0</v>
      </c>
      <c r="N46" s="26">
        <f t="shared" si="67"/>
        <v>0</v>
      </c>
      <c r="O46" s="26">
        <f t="shared" si="67"/>
        <v>0</v>
      </c>
      <c r="P46" s="26">
        <f t="shared" si="67"/>
        <v>0</v>
      </c>
      <c r="Q46" s="26">
        <f t="shared" si="67"/>
        <v>0</v>
      </c>
      <c r="R46" s="26">
        <f t="shared" si="67"/>
        <v>0</v>
      </c>
      <c r="S46" s="26">
        <f t="shared" si="67"/>
        <v>0</v>
      </c>
      <c r="T46" s="80">
        <f t="shared" si="67"/>
        <v>0</v>
      </c>
      <c r="U46" s="80">
        <f t="shared" si="67"/>
        <v>0</v>
      </c>
      <c r="V46" s="80">
        <f t="shared" si="67"/>
        <v>0</v>
      </c>
      <c r="W46" s="80">
        <f t="shared" si="67"/>
        <v>0</v>
      </c>
      <c r="X46" s="179">
        <f t="shared" si="67"/>
        <v>0</v>
      </c>
      <c r="Y46" s="179">
        <f t="shared" si="67"/>
        <v>0</v>
      </c>
      <c r="Z46" s="179">
        <f t="shared" si="67"/>
        <v>0</v>
      </c>
      <c r="AA46" s="179">
        <f t="shared" si="67"/>
        <v>0</v>
      </c>
      <c r="AB46" s="179">
        <f t="shared" si="67"/>
        <v>0</v>
      </c>
      <c r="AC46" s="179">
        <f t="shared" si="67"/>
        <v>0</v>
      </c>
      <c r="AD46" s="80">
        <f t="shared" si="67"/>
        <v>0</v>
      </c>
      <c r="AE46" s="80">
        <f t="shared" si="67"/>
        <v>0</v>
      </c>
      <c r="AF46" s="80">
        <f t="shared" si="67"/>
        <v>0</v>
      </c>
      <c r="AG46" s="80">
        <f t="shared" si="67"/>
        <v>0</v>
      </c>
      <c r="AH46" s="26">
        <f t="shared" si="67"/>
        <v>0</v>
      </c>
      <c r="AI46" s="26">
        <f t="shared" si="67"/>
        <v>0</v>
      </c>
      <c r="AJ46" s="26">
        <f t="shared" si="67"/>
        <v>0</v>
      </c>
      <c r="AK46" s="26">
        <f t="shared" si="67"/>
        <v>0</v>
      </c>
      <c r="AL46" s="26">
        <f t="shared" si="67"/>
        <v>0</v>
      </c>
      <c r="AM46" s="26">
        <f t="shared" si="67"/>
        <v>0</v>
      </c>
      <c r="AN46" s="80">
        <f t="shared" si="67"/>
        <v>0</v>
      </c>
      <c r="AO46" s="80">
        <f t="shared" si="67"/>
        <v>0</v>
      </c>
      <c r="AP46" s="80">
        <f t="shared" si="67"/>
        <v>0</v>
      </c>
      <c r="AQ46" s="80">
        <f t="shared" si="67"/>
        <v>0</v>
      </c>
      <c r="AR46" s="26">
        <f t="shared" si="67"/>
        <v>0</v>
      </c>
      <c r="AS46" s="26">
        <f t="shared" si="67"/>
        <v>0</v>
      </c>
      <c r="AT46" s="26">
        <f t="shared" si="67"/>
        <v>0</v>
      </c>
      <c r="AU46" s="26">
        <f t="shared" si="67"/>
        <v>0</v>
      </c>
      <c r="AV46" s="26">
        <f t="shared" si="67"/>
        <v>0</v>
      </c>
      <c r="AW46" s="26">
        <f t="shared" si="67"/>
        <v>0</v>
      </c>
      <c r="AX46" s="80">
        <f t="shared" si="67"/>
        <v>0</v>
      </c>
      <c r="AY46" s="80">
        <f t="shared" si="67"/>
        <v>0</v>
      </c>
      <c r="AZ46" s="80">
        <f t="shared" si="67"/>
        <v>0</v>
      </c>
      <c r="BA46" s="80">
        <f t="shared" si="67"/>
        <v>0</v>
      </c>
      <c r="BB46" s="26">
        <f t="shared" si="67"/>
        <v>0</v>
      </c>
      <c r="BC46" s="26">
        <f t="shared" si="67"/>
        <v>0</v>
      </c>
      <c r="BD46" s="26">
        <f t="shared" si="67"/>
        <v>0</v>
      </c>
      <c r="BE46" s="26">
        <f t="shared" si="67"/>
        <v>0</v>
      </c>
      <c r="BF46" s="26">
        <f t="shared" si="67"/>
        <v>0</v>
      </c>
      <c r="BG46" s="26">
        <f t="shared" si="67"/>
        <v>0</v>
      </c>
      <c r="BH46" s="80">
        <f t="shared" si="67"/>
        <v>0</v>
      </c>
      <c r="BI46" s="80">
        <f t="shared" si="67"/>
        <v>0</v>
      </c>
      <c r="BJ46" s="80">
        <f t="shared" si="67"/>
        <v>0</v>
      </c>
      <c r="BK46" s="80">
        <f t="shared" si="67"/>
        <v>0</v>
      </c>
      <c r="BL46" s="26">
        <f t="shared" si="67"/>
        <v>0</v>
      </c>
      <c r="BM46" s="26">
        <f t="shared" si="67"/>
        <v>0</v>
      </c>
      <c r="BN46" s="26">
        <f t="shared" si="67"/>
        <v>0</v>
      </c>
      <c r="BO46" s="26">
        <f t="shared" si="67"/>
        <v>0</v>
      </c>
      <c r="BP46" s="26">
        <f t="shared" si="67"/>
        <v>0</v>
      </c>
      <c r="BQ46" s="26">
        <f t="shared" ref="BQ46:BU46" si="68">BQ47+BQ48</f>
        <v>0</v>
      </c>
      <c r="BR46" s="80">
        <f t="shared" si="68"/>
        <v>0</v>
      </c>
      <c r="BS46" s="80">
        <f t="shared" si="68"/>
        <v>0</v>
      </c>
      <c r="BT46" s="80">
        <f t="shared" si="68"/>
        <v>0</v>
      </c>
      <c r="BU46" s="80">
        <f t="shared" si="68"/>
        <v>0</v>
      </c>
    </row>
    <row r="47" spans="1:73" s="33" customFormat="1" x14ac:dyDescent="0.25">
      <c r="A47" s="160" t="s">
        <v>139</v>
      </c>
      <c r="B47" s="271" t="s">
        <v>221</v>
      </c>
      <c r="C47" s="185" t="s">
        <v>259</v>
      </c>
      <c r="D47" s="179">
        <v>0</v>
      </c>
      <c r="E47" s="179">
        <v>0</v>
      </c>
      <c r="F47" s="179">
        <v>0</v>
      </c>
      <c r="G47" s="179">
        <v>0</v>
      </c>
      <c r="H47" s="179">
        <v>0</v>
      </c>
      <c r="I47" s="179">
        <v>0</v>
      </c>
      <c r="J47" s="170">
        <v>0</v>
      </c>
      <c r="K47" s="170">
        <v>0</v>
      </c>
      <c r="L47" s="170">
        <v>0</v>
      </c>
      <c r="M47" s="170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80">
        <v>0</v>
      </c>
      <c r="U47" s="80">
        <v>0</v>
      </c>
      <c r="V47" s="80">
        <v>0</v>
      </c>
      <c r="W47" s="80">
        <v>0</v>
      </c>
      <c r="X47" s="179">
        <v>0</v>
      </c>
      <c r="Y47" s="179">
        <v>0</v>
      </c>
      <c r="Z47" s="179">
        <v>0</v>
      </c>
      <c r="AA47" s="179">
        <v>0</v>
      </c>
      <c r="AB47" s="179">
        <v>0</v>
      </c>
      <c r="AC47" s="179">
        <v>0</v>
      </c>
      <c r="AD47" s="80">
        <v>0</v>
      </c>
      <c r="AE47" s="80">
        <v>0</v>
      </c>
      <c r="AF47" s="80">
        <v>0</v>
      </c>
      <c r="AG47" s="80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80">
        <v>0</v>
      </c>
      <c r="AO47" s="80">
        <v>0</v>
      </c>
      <c r="AP47" s="80">
        <v>0</v>
      </c>
      <c r="AQ47" s="80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6">
        <v>0</v>
      </c>
      <c r="AX47" s="80">
        <v>0</v>
      </c>
      <c r="AY47" s="80">
        <v>0</v>
      </c>
      <c r="AZ47" s="80">
        <v>0</v>
      </c>
      <c r="BA47" s="80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80">
        <v>0</v>
      </c>
      <c r="BI47" s="80">
        <v>0</v>
      </c>
      <c r="BJ47" s="80">
        <v>0</v>
      </c>
      <c r="BK47" s="80">
        <v>0</v>
      </c>
      <c r="BL47" s="26">
        <f>SUM(N47,BB47)</f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80">
        <v>0</v>
      </c>
      <c r="BS47" s="80">
        <v>0</v>
      </c>
      <c r="BT47" s="80">
        <v>0</v>
      </c>
      <c r="BU47" s="80">
        <v>0</v>
      </c>
    </row>
    <row r="48" spans="1:73" ht="30" x14ac:dyDescent="0.25">
      <c r="A48" s="160" t="s">
        <v>140</v>
      </c>
      <c r="B48" s="163" t="s">
        <v>222</v>
      </c>
      <c r="C48" s="76" t="s">
        <v>259</v>
      </c>
      <c r="D48" s="179">
        <f>SUM(D49:D53)</f>
        <v>3.92</v>
      </c>
      <c r="E48" s="179">
        <f t="shared" ref="E48:I48" si="69">SUM(E49:E53)</f>
        <v>0</v>
      </c>
      <c r="F48" s="179">
        <f>SUM(F49:F53)</f>
        <v>0</v>
      </c>
      <c r="G48" s="179">
        <f t="shared" si="69"/>
        <v>0</v>
      </c>
      <c r="H48" s="179">
        <f t="shared" si="69"/>
        <v>0</v>
      </c>
      <c r="I48" s="179">
        <f t="shared" si="69"/>
        <v>0</v>
      </c>
      <c r="J48" s="170">
        <f>SUM(J49:J53)</f>
        <v>6</v>
      </c>
      <c r="K48" s="170">
        <f t="shared" ref="K48" si="70">SUM(K49:K53)</f>
        <v>18</v>
      </c>
      <c r="L48" s="170">
        <f t="shared" ref="L48" si="71">SUM(L49:L53)</f>
        <v>30</v>
      </c>
      <c r="M48" s="170">
        <f>SUM(M49:M53)</f>
        <v>0</v>
      </c>
      <c r="N48" s="26">
        <f t="shared" ref="N48" si="72">SUM(N49:N53)</f>
        <v>0</v>
      </c>
      <c r="O48" s="26">
        <f t="shared" ref="O48" si="73">SUM(O49:O53)</f>
        <v>0</v>
      </c>
      <c r="P48" s="26">
        <f t="shared" ref="P48:BP48" si="74">SUM(P49:P53)</f>
        <v>0</v>
      </c>
      <c r="Q48" s="26">
        <f t="shared" si="74"/>
        <v>0</v>
      </c>
      <c r="R48" s="26">
        <f t="shared" si="74"/>
        <v>0</v>
      </c>
      <c r="S48" s="26">
        <f t="shared" si="74"/>
        <v>0</v>
      </c>
      <c r="T48" s="80">
        <f t="shared" si="74"/>
        <v>0</v>
      </c>
      <c r="U48" s="80">
        <f t="shared" si="74"/>
        <v>0</v>
      </c>
      <c r="V48" s="80">
        <f t="shared" si="74"/>
        <v>0</v>
      </c>
      <c r="W48" s="80">
        <f t="shared" si="74"/>
        <v>0</v>
      </c>
      <c r="X48" s="179">
        <f t="shared" si="74"/>
        <v>0</v>
      </c>
      <c r="Y48" s="179">
        <f t="shared" si="74"/>
        <v>0</v>
      </c>
      <c r="Z48" s="179">
        <f t="shared" si="74"/>
        <v>0</v>
      </c>
      <c r="AA48" s="179">
        <f t="shared" si="74"/>
        <v>0</v>
      </c>
      <c r="AB48" s="179">
        <f t="shared" si="74"/>
        <v>0</v>
      </c>
      <c r="AC48" s="179">
        <f t="shared" si="74"/>
        <v>0</v>
      </c>
      <c r="AD48" s="80">
        <f t="shared" si="74"/>
        <v>0</v>
      </c>
      <c r="AE48" s="80">
        <f t="shared" si="74"/>
        <v>0</v>
      </c>
      <c r="AF48" s="80">
        <f t="shared" si="74"/>
        <v>0</v>
      </c>
      <c r="AG48" s="80">
        <f t="shared" si="74"/>
        <v>0</v>
      </c>
      <c r="AH48" s="26">
        <f t="shared" si="74"/>
        <v>0</v>
      </c>
      <c r="AI48" s="26">
        <f t="shared" si="74"/>
        <v>0</v>
      </c>
      <c r="AJ48" s="26">
        <f t="shared" si="74"/>
        <v>0</v>
      </c>
      <c r="AK48" s="26">
        <f t="shared" si="74"/>
        <v>0</v>
      </c>
      <c r="AL48" s="26">
        <f t="shared" si="74"/>
        <v>0</v>
      </c>
      <c r="AM48" s="26">
        <f t="shared" si="74"/>
        <v>0</v>
      </c>
      <c r="AN48" s="80">
        <f t="shared" si="74"/>
        <v>0</v>
      </c>
      <c r="AO48" s="80">
        <f t="shared" si="74"/>
        <v>0</v>
      </c>
      <c r="AP48" s="80">
        <f t="shared" si="74"/>
        <v>0</v>
      </c>
      <c r="AQ48" s="80">
        <f t="shared" si="74"/>
        <v>0</v>
      </c>
      <c r="AR48" s="26">
        <f t="shared" si="74"/>
        <v>0</v>
      </c>
      <c r="AS48" s="26">
        <f t="shared" si="74"/>
        <v>0</v>
      </c>
      <c r="AT48" s="26">
        <f t="shared" si="74"/>
        <v>0</v>
      </c>
      <c r="AU48" s="26">
        <f t="shared" si="74"/>
        <v>0</v>
      </c>
      <c r="AV48" s="26">
        <f t="shared" si="74"/>
        <v>0</v>
      </c>
      <c r="AW48" s="26">
        <f t="shared" si="74"/>
        <v>0</v>
      </c>
      <c r="AX48" s="80">
        <f t="shared" si="74"/>
        <v>0</v>
      </c>
      <c r="AY48" s="80">
        <f t="shared" si="74"/>
        <v>0</v>
      </c>
      <c r="AZ48" s="80">
        <f t="shared" si="74"/>
        <v>0</v>
      </c>
      <c r="BA48" s="80">
        <f t="shared" si="74"/>
        <v>0</v>
      </c>
      <c r="BB48" s="26">
        <f t="shared" si="74"/>
        <v>0</v>
      </c>
      <c r="BC48" s="26">
        <f t="shared" si="74"/>
        <v>0</v>
      </c>
      <c r="BD48" s="26">
        <f t="shared" si="74"/>
        <v>0</v>
      </c>
      <c r="BE48" s="26">
        <f t="shared" si="74"/>
        <v>0</v>
      </c>
      <c r="BF48" s="26">
        <f t="shared" si="74"/>
        <v>0</v>
      </c>
      <c r="BG48" s="26">
        <f t="shared" si="74"/>
        <v>0</v>
      </c>
      <c r="BH48" s="80">
        <f t="shared" si="74"/>
        <v>0</v>
      </c>
      <c r="BI48" s="80">
        <f t="shared" si="74"/>
        <v>0</v>
      </c>
      <c r="BJ48" s="80">
        <f t="shared" si="74"/>
        <v>0</v>
      </c>
      <c r="BK48" s="80">
        <f t="shared" si="74"/>
        <v>0</v>
      </c>
      <c r="BL48" s="26">
        <f t="shared" si="74"/>
        <v>0</v>
      </c>
      <c r="BM48" s="26">
        <f t="shared" si="74"/>
        <v>0</v>
      </c>
      <c r="BN48" s="26">
        <f t="shared" si="74"/>
        <v>0</v>
      </c>
      <c r="BO48" s="26">
        <f t="shared" si="74"/>
        <v>0</v>
      </c>
      <c r="BP48" s="26">
        <f t="shared" si="74"/>
        <v>0</v>
      </c>
      <c r="BQ48" s="26">
        <f t="shared" ref="BQ48:BU48" si="75">SUM(BQ49:BQ53)</f>
        <v>0</v>
      </c>
      <c r="BR48" s="80">
        <f t="shared" si="75"/>
        <v>0</v>
      </c>
      <c r="BS48" s="80">
        <f t="shared" si="75"/>
        <v>0</v>
      </c>
      <c r="BT48" s="80">
        <f t="shared" si="75"/>
        <v>0</v>
      </c>
      <c r="BU48" s="80">
        <f t="shared" si="75"/>
        <v>0</v>
      </c>
    </row>
    <row r="49" spans="1:73" ht="90" x14ac:dyDescent="0.25">
      <c r="A49" s="45" t="s">
        <v>140</v>
      </c>
      <c r="B49" s="165" t="s">
        <v>498</v>
      </c>
      <c r="C49" s="72" t="s">
        <v>406</v>
      </c>
      <c r="D49" s="86">
        <v>0.63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86">
        <v>0</v>
      </c>
      <c r="K49" s="86">
        <v>5</v>
      </c>
      <c r="L49" s="86">
        <v>5</v>
      </c>
      <c r="M49" s="178">
        <f>M50+M53+M55+M74</f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80">
        <v>0</v>
      </c>
      <c r="U49" s="80">
        <v>0</v>
      </c>
      <c r="V49" s="80">
        <v>0</v>
      </c>
      <c r="W49" s="80">
        <v>0</v>
      </c>
      <c r="X49" s="177">
        <f t="shared" ref="X49:AG49" si="76">X50+X53+X55+X74</f>
        <v>0</v>
      </c>
      <c r="Y49" s="177">
        <f t="shared" si="76"/>
        <v>0</v>
      </c>
      <c r="Z49" s="177">
        <f t="shared" si="76"/>
        <v>0</v>
      </c>
      <c r="AA49" s="177">
        <f t="shared" si="76"/>
        <v>0</v>
      </c>
      <c r="AB49" s="177">
        <f t="shared" si="76"/>
        <v>0</v>
      </c>
      <c r="AC49" s="177">
        <f t="shared" si="76"/>
        <v>0</v>
      </c>
      <c r="AD49" s="80">
        <f t="shared" si="76"/>
        <v>0</v>
      </c>
      <c r="AE49" s="80">
        <f t="shared" si="76"/>
        <v>0</v>
      </c>
      <c r="AF49" s="80">
        <f t="shared" si="76"/>
        <v>0</v>
      </c>
      <c r="AG49" s="80">
        <f t="shared" si="76"/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26">
        <v>0</v>
      </c>
      <c r="AN49" s="80">
        <v>0</v>
      </c>
      <c r="AO49" s="80">
        <v>0</v>
      </c>
      <c r="AP49" s="80">
        <v>0</v>
      </c>
      <c r="AQ49" s="80">
        <v>0</v>
      </c>
      <c r="AR49" s="26">
        <v>0</v>
      </c>
      <c r="AS49" s="26">
        <v>0</v>
      </c>
      <c r="AT49" s="26">
        <v>0</v>
      </c>
      <c r="AU49" s="26">
        <v>0</v>
      </c>
      <c r="AV49" s="26">
        <v>0</v>
      </c>
      <c r="AW49" s="26">
        <v>0</v>
      </c>
      <c r="AX49" s="80">
        <v>0</v>
      </c>
      <c r="AY49" s="80">
        <v>0</v>
      </c>
      <c r="AZ49" s="80">
        <v>0</v>
      </c>
      <c r="BA49" s="80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v>0</v>
      </c>
      <c r="BG49" s="26">
        <v>0</v>
      </c>
      <c r="BH49" s="80">
        <v>0</v>
      </c>
      <c r="BI49" s="80">
        <v>0</v>
      </c>
      <c r="BJ49" s="80">
        <v>0</v>
      </c>
      <c r="BK49" s="80">
        <v>0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0</v>
      </c>
      <c r="BR49" s="80">
        <v>0</v>
      </c>
      <c r="BS49" s="80">
        <v>0</v>
      </c>
      <c r="BT49" s="80">
        <v>0</v>
      </c>
      <c r="BU49" s="80">
        <v>0</v>
      </c>
    </row>
    <row r="50" spans="1:73" ht="45" x14ac:dyDescent="0.25">
      <c r="A50" s="45" t="s">
        <v>140</v>
      </c>
      <c r="B50" s="165" t="s">
        <v>504</v>
      </c>
      <c r="C50" s="72" t="s">
        <v>407</v>
      </c>
      <c r="D50" s="86">
        <v>0.63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86">
        <v>0</v>
      </c>
      <c r="K50" s="86">
        <v>0</v>
      </c>
      <c r="L50" s="86">
        <v>0</v>
      </c>
      <c r="M50" s="178">
        <f t="shared" ref="M50" si="77">SUM(M51:M52)</f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80">
        <v>0</v>
      </c>
      <c r="U50" s="80">
        <v>0</v>
      </c>
      <c r="V50" s="80">
        <v>0</v>
      </c>
      <c r="W50" s="80">
        <v>0</v>
      </c>
      <c r="X50" s="177">
        <f t="shared" ref="X50:AG50" si="78">SUM(X51:X52)</f>
        <v>0</v>
      </c>
      <c r="Y50" s="177">
        <f t="shared" si="78"/>
        <v>0</v>
      </c>
      <c r="Z50" s="177">
        <f t="shared" si="78"/>
        <v>0</v>
      </c>
      <c r="AA50" s="177">
        <f t="shared" si="78"/>
        <v>0</v>
      </c>
      <c r="AB50" s="177">
        <f t="shared" si="78"/>
        <v>0</v>
      </c>
      <c r="AC50" s="177">
        <f t="shared" si="78"/>
        <v>0</v>
      </c>
      <c r="AD50" s="80">
        <f t="shared" ref="AD50:AE50" si="79">SUM(AD51:AD52)</f>
        <v>0</v>
      </c>
      <c r="AE50" s="80">
        <f t="shared" si="79"/>
        <v>0</v>
      </c>
      <c r="AF50" s="80">
        <f t="shared" si="78"/>
        <v>0</v>
      </c>
      <c r="AG50" s="80">
        <f t="shared" si="78"/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26">
        <v>0</v>
      </c>
      <c r="AN50" s="80">
        <v>0</v>
      </c>
      <c r="AO50" s="80">
        <v>0</v>
      </c>
      <c r="AP50" s="80">
        <v>0</v>
      </c>
      <c r="AQ50" s="80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80">
        <v>0</v>
      </c>
      <c r="AY50" s="80">
        <v>0</v>
      </c>
      <c r="AZ50" s="80">
        <v>0</v>
      </c>
      <c r="BA50" s="80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6">
        <v>0</v>
      </c>
      <c r="BH50" s="80">
        <v>0</v>
      </c>
      <c r="BI50" s="80">
        <v>0</v>
      </c>
      <c r="BJ50" s="80">
        <v>0</v>
      </c>
      <c r="BK50" s="80">
        <v>0</v>
      </c>
      <c r="BL50" s="26">
        <v>0</v>
      </c>
      <c r="BM50" s="26">
        <v>0</v>
      </c>
      <c r="BN50" s="26">
        <v>0</v>
      </c>
      <c r="BO50" s="26">
        <v>0</v>
      </c>
      <c r="BP50" s="26">
        <v>0</v>
      </c>
      <c r="BQ50" s="26">
        <v>0</v>
      </c>
      <c r="BR50" s="80">
        <v>0</v>
      </c>
      <c r="BS50" s="80">
        <v>0</v>
      </c>
      <c r="BT50" s="80">
        <v>0</v>
      </c>
      <c r="BU50" s="80">
        <v>0</v>
      </c>
    </row>
    <row r="51" spans="1:73" ht="180" x14ac:dyDescent="0.25">
      <c r="A51" s="45" t="s">
        <v>140</v>
      </c>
      <c r="B51" s="166" t="s">
        <v>505</v>
      </c>
      <c r="C51" s="72" t="s">
        <v>408</v>
      </c>
      <c r="D51" s="86">
        <v>1.26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86">
        <v>0</v>
      </c>
      <c r="K51" s="86">
        <v>8</v>
      </c>
      <c r="L51" s="86">
        <v>9</v>
      </c>
      <c r="M51" s="178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80">
        <v>0</v>
      </c>
      <c r="U51" s="80">
        <v>0</v>
      </c>
      <c r="V51" s="80">
        <v>0</v>
      </c>
      <c r="W51" s="80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80">
        <v>0</v>
      </c>
      <c r="AE51" s="80">
        <v>0</v>
      </c>
      <c r="AF51" s="80">
        <v>0</v>
      </c>
      <c r="AG51" s="80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80">
        <v>0</v>
      </c>
      <c r="AO51" s="80">
        <v>0</v>
      </c>
      <c r="AP51" s="80">
        <v>0</v>
      </c>
      <c r="AQ51" s="80">
        <v>0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80">
        <v>0</v>
      </c>
      <c r="AY51" s="80">
        <v>0</v>
      </c>
      <c r="AZ51" s="80">
        <v>0</v>
      </c>
      <c r="BA51" s="80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80">
        <v>0</v>
      </c>
      <c r="BI51" s="80">
        <v>0</v>
      </c>
      <c r="BJ51" s="80">
        <v>0</v>
      </c>
      <c r="BK51" s="80">
        <v>0</v>
      </c>
      <c r="BL51" s="26">
        <f>SUM(N51,X51,AH51,AR51,BB51)</f>
        <v>0</v>
      </c>
      <c r="BM51" s="26">
        <f t="shared" ref="BM51:BU51" si="80">SUM(O51,Y51,AI51,AS51,BC51)</f>
        <v>0</v>
      </c>
      <c r="BN51" s="26">
        <f t="shared" si="80"/>
        <v>0</v>
      </c>
      <c r="BO51" s="26">
        <f t="shared" si="80"/>
        <v>0</v>
      </c>
      <c r="BP51" s="26">
        <f t="shared" si="80"/>
        <v>0</v>
      </c>
      <c r="BQ51" s="26">
        <f t="shared" si="80"/>
        <v>0</v>
      </c>
      <c r="BR51" s="26">
        <f t="shared" si="80"/>
        <v>0</v>
      </c>
      <c r="BS51" s="26">
        <f t="shared" si="80"/>
        <v>0</v>
      </c>
      <c r="BT51" s="26">
        <f t="shared" si="80"/>
        <v>0</v>
      </c>
      <c r="BU51" s="26">
        <f t="shared" si="80"/>
        <v>0</v>
      </c>
    </row>
    <row r="52" spans="1:73" ht="135" x14ac:dyDescent="0.25">
      <c r="A52" s="45" t="s">
        <v>140</v>
      </c>
      <c r="B52" s="165" t="s">
        <v>493</v>
      </c>
      <c r="C52" s="72" t="s">
        <v>409</v>
      </c>
      <c r="D52" s="93">
        <v>1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86">
        <v>6</v>
      </c>
      <c r="K52" s="86">
        <v>0</v>
      </c>
      <c r="L52" s="86">
        <v>9</v>
      </c>
      <c r="M52" s="178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80">
        <v>0</v>
      </c>
      <c r="U52" s="80">
        <v>0</v>
      </c>
      <c r="V52" s="80">
        <v>0</v>
      </c>
      <c r="W52" s="80">
        <v>0</v>
      </c>
      <c r="X52" s="177">
        <v>0</v>
      </c>
      <c r="Y52" s="177">
        <v>0</v>
      </c>
      <c r="Z52" s="177">
        <v>0</v>
      </c>
      <c r="AA52" s="177">
        <v>0</v>
      </c>
      <c r="AB52" s="177">
        <v>0</v>
      </c>
      <c r="AC52" s="177">
        <v>0</v>
      </c>
      <c r="AD52" s="80">
        <v>0</v>
      </c>
      <c r="AE52" s="80">
        <v>0</v>
      </c>
      <c r="AF52" s="80">
        <v>0</v>
      </c>
      <c r="AG52" s="80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80">
        <v>0</v>
      </c>
      <c r="AO52" s="80">
        <v>0</v>
      </c>
      <c r="AP52" s="80">
        <v>0</v>
      </c>
      <c r="AQ52" s="80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80">
        <v>0</v>
      </c>
      <c r="AY52" s="80">
        <v>0</v>
      </c>
      <c r="AZ52" s="80">
        <v>0</v>
      </c>
      <c r="BA52" s="80">
        <v>0</v>
      </c>
      <c r="BB52" s="26">
        <v>0</v>
      </c>
      <c r="BC52" s="26">
        <v>0</v>
      </c>
      <c r="BD52" s="26">
        <v>0</v>
      </c>
      <c r="BE52" s="26">
        <v>0</v>
      </c>
      <c r="BF52" s="26">
        <v>0</v>
      </c>
      <c r="BG52" s="26">
        <v>0</v>
      </c>
      <c r="BH52" s="80">
        <v>0</v>
      </c>
      <c r="BI52" s="80">
        <v>0</v>
      </c>
      <c r="BJ52" s="80">
        <v>0</v>
      </c>
      <c r="BK52" s="80">
        <v>0</v>
      </c>
      <c r="BL52" s="26">
        <f t="shared" ref="BL52:BL53" si="81">SUM(N52,X52,AH52,AR52,BB52)</f>
        <v>0</v>
      </c>
      <c r="BM52" s="26">
        <f t="shared" ref="BM52:BM53" si="82">SUM(O52,Y52,AI52,AS52,BC52)</f>
        <v>0</v>
      </c>
      <c r="BN52" s="26">
        <f t="shared" ref="BN52:BN53" si="83">SUM(P52,Z52,AJ52,AT52,BD52)</f>
        <v>0</v>
      </c>
      <c r="BO52" s="26">
        <f t="shared" ref="BO52:BO53" si="84">SUM(Q52,AA52,AK52,AU52,BE52)</f>
        <v>0</v>
      </c>
      <c r="BP52" s="26">
        <f t="shared" ref="BP52:BP53" si="85">SUM(R52,AB52,AL52,AV52,BF52)</f>
        <v>0</v>
      </c>
      <c r="BQ52" s="26">
        <f t="shared" ref="BQ52:BQ53" si="86">SUM(S52,AC52,AM52,AW52,BG52)</f>
        <v>0</v>
      </c>
      <c r="BR52" s="26">
        <f t="shared" ref="BR52:BR53" si="87">SUM(T52,AD52,AN52,AX52,BH52)</f>
        <v>0</v>
      </c>
      <c r="BS52" s="26">
        <f t="shared" ref="BS52:BS53" si="88">SUM(U52,AE52,AO52,AY52,BI52)</f>
        <v>0</v>
      </c>
      <c r="BT52" s="26">
        <f t="shared" ref="BT52:BT53" si="89">SUM(V52,AF52,AP52,AZ52,BJ52)</f>
        <v>0</v>
      </c>
      <c r="BU52" s="26">
        <f t="shared" ref="BU52:BU53" si="90">SUM(W52,AG52,AQ52,BA52,BK52)</f>
        <v>0</v>
      </c>
    </row>
    <row r="53" spans="1:73" ht="135" x14ac:dyDescent="0.25">
      <c r="A53" s="45" t="s">
        <v>140</v>
      </c>
      <c r="B53" s="165" t="s">
        <v>494</v>
      </c>
      <c r="C53" s="72" t="s">
        <v>410</v>
      </c>
      <c r="D53" s="86">
        <v>0.4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86">
        <v>0</v>
      </c>
      <c r="K53" s="86">
        <v>5</v>
      </c>
      <c r="L53" s="86">
        <v>7</v>
      </c>
      <c r="M53" s="178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80">
        <v>0</v>
      </c>
      <c r="U53" s="80">
        <v>0</v>
      </c>
      <c r="V53" s="80">
        <v>0</v>
      </c>
      <c r="W53" s="80">
        <v>0</v>
      </c>
      <c r="X53" s="177">
        <f t="shared" ref="X53:AG53" si="91">SUM(X54:X54)</f>
        <v>0</v>
      </c>
      <c r="Y53" s="177">
        <f t="shared" si="91"/>
        <v>0</v>
      </c>
      <c r="Z53" s="177">
        <f t="shared" si="91"/>
        <v>0</v>
      </c>
      <c r="AA53" s="177">
        <f t="shared" si="91"/>
        <v>0</v>
      </c>
      <c r="AB53" s="177">
        <f t="shared" si="91"/>
        <v>0</v>
      </c>
      <c r="AC53" s="177">
        <f t="shared" si="91"/>
        <v>0</v>
      </c>
      <c r="AD53" s="80">
        <f t="shared" si="91"/>
        <v>0</v>
      </c>
      <c r="AE53" s="80">
        <f t="shared" si="91"/>
        <v>0</v>
      </c>
      <c r="AF53" s="80">
        <f t="shared" si="91"/>
        <v>0</v>
      </c>
      <c r="AG53" s="80">
        <f t="shared" si="91"/>
        <v>0</v>
      </c>
      <c r="AH53" s="26">
        <v>0</v>
      </c>
      <c r="AI53" s="26">
        <v>0</v>
      </c>
      <c r="AJ53" s="26">
        <v>0</v>
      </c>
      <c r="AK53" s="26">
        <v>0</v>
      </c>
      <c r="AL53" s="26">
        <v>0</v>
      </c>
      <c r="AM53" s="26">
        <v>0</v>
      </c>
      <c r="AN53" s="80">
        <v>0</v>
      </c>
      <c r="AO53" s="80">
        <v>0</v>
      </c>
      <c r="AP53" s="80">
        <v>0</v>
      </c>
      <c r="AQ53" s="80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80">
        <v>0</v>
      </c>
      <c r="AY53" s="80">
        <v>0</v>
      </c>
      <c r="AZ53" s="80">
        <v>0</v>
      </c>
      <c r="BA53" s="80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v>0</v>
      </c>
      <c r="BG53" s="26">
        <v>0</v>
      </c>
      <c r="BH53" s="80">
        <v>0</v>
      </c>
      <c r="BI53" s="80">
        <v>0</v>
      </c>
      <c r="BJ53" s="80">
        <v>0</v>
      </c>
      <c r="BK53" s="80">
        <v>0</v>
      </c>
      <c r="BL53" s="26">
        <f t="shared" si="81"/>
        <v>0</v>
      </c>
      <c r="BM53" s="26">
        <f t="shared" si="82"/>
        <v>0</v>
      </c>
      <c r="BN53" s="26">
        <f t="shared" si="83"/>
        <v>0</v>
      </c>
      <c r="BO53" s="26">
        <f t="shared" si="84"/>
        <v>0</v>
      </c>
      <c r="BP53" s="26">
        <f t="shared" si="85"/>
        <v>0</v>
      </c>
      <c r="BQ53" s="26">
        <f t="shared" si="86"/>
        <v>0</v>
      </c>
      <c r="BR53" s="26">
        <f t="shared" si="87"/>
        <v>0</v>
      </c>
      <c r="BS53" s="26">
        <f t="shared" si="88"/>
        <v>0</v>
      </c>
      <c r="BT53" s="26">
        <f t="shared" si="89"/>
        <v>0</v>
      </c>
      <c r="BU53" s="26">
        <f t="shared" si="90"/>
        <v>0</v>
      </c>
    </row>
    <row r="54" spans="1:73" ht="30" x14ac:dyDescent="0.25">
      <c r="A54" s="160" t="s">
        <v>141</v>
      </c>
      <c r="B54" s="272" t="s">
        <v>223</v>
      </c>
      <c r="C54" s="76" t="s">
        <v>259</v>
      </c>
      <c r="D54" s="177">
        <f>D55+D56</f>
        <v>0</v>
      </c>
      <c r="E54" s="177">
        <f t="shared" ref="E54:BP54" si="92">E55+E56</f>
        <v>0</v>
      </c>
      <c r="F54" s="177">
        <f t="shared" si="92"/>
        <v>0.92700000000000005</v>
      </c>
      <c r="G54" s="177">
        <f t="shared" si="92"/>
        <v>0</v>
      </c>
      <c r="H54" s="177">
        <f t="shared" si="92"/>
        <v>2.3200000000000003</v>
      </c>
      <c r="I54" s="177">
        <f t="shared" si="92"/>
        <v>0</v>
      </c>
      <c r="J54" s="178">
        <f t="shared" si="92"/>
        <v>0</v>
      </c>
      <c r="K54" s="178">
        <f t="shared" si="92"/>
        <v>0</v>
      </c>
      <c r="L54" s="178">
        <f t="shared" si="92"/>
        <v>0</v>
      </c>
      <c r="M54" s="178">
        <f t="shared" si="92"/>
        <v>4</v>
      </c>
      <c r="N54" s="26">
        <f t="shared" si="92"/>
        <v>0</v>
      </c>
      <c r="O54" s="26">
        <f t="shared" si="92"/>
        <v>0</v>
      </c>
      <c r="P54" s="26">
        <f t="shared" si="92"/>
        <v>0</v>
      </c>
      <c r="Q54" s="26">
        <f t="shared" si="92"/>
        <v>0</v>
      </c>
      <c r="R54" s="26">
        <f t="shared" si="92"/>
        <v>0</v>
      </c>
      <c r="S54" s="26">
        <f t="shared" si="92"/>
        <v>0</v>
      </c>
      <c r="T54" s="80">
        <f t="shared" si="92"/>
        <v>0</v>
      </c>
      <c r="U54" s="80">
        <f t="shared" si="92"/>
        <v>0</v>
      </c>
      <c r="V54" s="80">
        <f t="shared" si="92"/>
        <v>0</v>
      </c>
      <c r="W54" s="80">
        <f t="shared" si="92"/>
        <v>0</v>
      </c>
      <c r="X54" s="177">
        <f t="shared" si="92"/>
        <v>0</v>
      </c>
      <c r="Y54" s="177">
        <f t="shared" si="92"/>
        <v>0</v>
      </c>
      <c r="Z54" s="177">
        <f t="shared" si="92"/>
        <v>0</v>
      </c>
      <c r="AA54" s="177">
        <f t="shared" si="92"/>
        <v>0</v>
      </c>
      <c r="AB54" s="177">
        <f t="shared" si="92"/>
        <v>0</v>
      </c>
      <c r="AC54" s="177">
        <f t="shared" si="92"/>
        <v>0</v>
      </c>
      <c r="AD54" s="80">
        <f t="shared" si="92"/>
        <v>0</v>
      </c>
      <c r="AE54" s="80">
        <f t="shared" si="92"/>
        <v>0</v>
      </c>
      <c r="AF54" s="80">
        <f t="shared" si="92"/>
        <v>0</v>
      </c>
      <c r="AG54" s="80">
        <f t="shared" si="92"/>
        <v>0</v>
      </c>
      <c r="AH54" s="26">
        <f t="shared" si="92"/>
        <v>0</v>
      </c>
      <c r="AI54" s="26">
        <f t="shared" si="92"/>
        <v>0</v>
      </c>
      <c r="AJ54" s="26">
        <f t="shared" si="92"/>
        <v>0</v>
      </c>
      <c r="AK54" s="26">
        <f t="shared" si="92"/>
        <v>0</v>
      </c>
      <c r="AL54" s="26">
        <f t="shared" si="92"/>
        <v>0</v>
      </c>
      <c r="AM54" s="26">
        <f t="shared" si="92"/>
        <v>0</v>
      </c>
      <c r="AN54" s="80">
        <f t="shared" si="92"/>
        <v>0</v>
      </c>
      <c r="AO54" s="80">
        <f t="shared" si="92"/>
        <v>0</v>
      </c>
      <c r="AP54" s="80">
        <f t="shared" si="92"/>
        <v>0</v>
      </c>
      <c r="AQ54" s="80">
        <f t="shared" si="92"/>
        <v>0</v>
      </c>
      <c r="AR54" s="26">
        <f t="shared" si="92"/>
        <v>0</v>
      </c>
      <c r="AS54" s="26">
        <f t="shared" si="92"/>
        <v>0</v>
      </c>
      <c r="AT54" s="26">
        <f t="shared" si="92"/>
        <v>0</v>
      </c>
      <c r="AU54" s="26">
        <f t="shared" si="92"/>
        <v>0</v>
      </c>
      <c r="AV54" s="26">
        <f t="shared" si="92"/>
        <v>0</v>
      </c>
      <c r="AW54" s="26">
        <f t="shared" si="92"/>
        <v>0</v>
      </c>
      <c r="AX54" s="80">
        <f t="shared" si="92"/>
        <v>0</v>
      </c>
      <c r="AY54" s="80">
        <f t="shared" si="92"/>
        <v>0</v>
      </c>
      <c r="AZ54" s="80">
        <f t="shared" si="92"/>
        <v>0</v>
      </c>
      <c r="BA54" s="80">
        <f t="shared" si="92"/>
        <v>0</v>
      </c>
      <c r="BB54" s="26">
        <f t="shared" si="92"/>
        <v>0</v>
      </c>
      <c r="BC54" s="26">
        <f t="shared" si="92"/>
        <v>0</v>
      </c>
      <c r="BD54" s="26">
        <f t="shared" si="92"/>
        <v>0</v>
      </c>
      <c r="BE54" s="26">
        <f t="shared" si="92"/>
        <v>0</v>
      </c>
      <c r="BF54" s="26">
        <f t="shared" si="92"/>
        <v>0</v>
      </c>
      <c r="BG54" s="26">
        <f t="shared" si="92"/>
        <v>0</v>
      </c>
      <c r="BH54" s="80">
        <f t="shared" si="92"/>
        <v>0</v>
      </c>
      <c r="BI54" s="80">
        <f t="shared" si="92"/>
        <v>0</v>
      </c>
      <c r="BJ54" s="80">
        <f t="shared" si="92"/>
        <v>0</v>
      </c>
      <c r="BK54" s="80">
        <f t="shared" si="92"/>
        <v>0</v>
      </c>
      <c r="BL54" s="26">
        <f t="shared" si="92"/>
        <v>0</v>
      </c>
      <c r="BM54" s="26">
        <f t="shared" si="92"/>
        <v>0</v>
      </c>
      <c r="BN54" s="26">
        <f t="shared" si="92"/>
        <v>0</v>
      </c>
      <c r="BO54" s="26">
        <f t="shared" si="92"/>
        <v>0</v>
      </c>
      <c r="BP54" s="26">
        <f t="shared" si="92"/>
        <v>0</v>
      </c>
      <c r="BQ54" s="26">
        <f t="shared" ref="BQ54:BU54" si="93">BQ55+BQ56</f>
        <v>0</v>
      </c>
      <c r="BR54" s="80">
        <f t="shared" si="93"/>
        <v>0</v>
      </c>
      <c r="BS54" s="80">
        <f t="shared" si="93"/>
        <v>0</v>
      </c>
      <c r="BT54" s="80">
        <f t="shared" si="93"/>
        <v>0</v>
      </c>
      <c r="BU54" s="80">
        <f t="shared" si="93"/>
        <v>0</v>
      </c>
    </row>
    <row r="55" spans="1:73" x14ac:dyDescent="0.25">
      <c r="A55" s="160" t="s">
        <v>224</v>
      </c>
      <c r="B55" s="272" t="s">
        <v>225</v>
      </c>
      <c r="C55" s="76" t="s">
        <v>259</v>
      </c>
      <c r="D55" s="177">
        <f>D56+D58+D67+D68+D69+D70+D72+D73</f>
        <v>0</v>
      </c>
      <c r="E55" s="177">
        <f>E56+E58+E67+E68+E69+E70+E72+E73</f>
        <v>0</v>
      </c>
      <c r="F55" s="177">
        <v>0</v>
      </c>
      <c r="G55" s="177">
        <f>G56+G58+G67+G68+G69+G70+G72+G73</f>
        <v>0</v>
      </c>
      <c r="H55" s="177">
        <v>0</v>
      </c>
      <c r="I55" s="177">
        <v>0</v>
      </c>
      <c r="J55" s="178">
        <v>0</v>
      </c>
      <c r="K55" s="178">
        <v>0</v>
      </c>
      <c r="L55" s="178">
        <v>0</v>
      </c>
      <c r="M55" s="178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80">
        <v>0</v>
      </c>
      <c r="U55" s="80">
        <v>0</v>
      </c>
      <c r="V55" s="80">
        <v>0</v>
      </c>
      <c r="W55" s="80">
        <v>0</v>
      </c>
      <c r="X55" s="177">
        <f t="shared" ref="X55:AG55" si="94">X56+X58+X67+X68+X69+X70+X72+X73</f>
        <v>0</v>
      </c>
      <c r="Y55" s="177">
        <f t="shared" si="94"/>
        <v>0</v>
      </c>
      <c r="Z55" s="177">
        <f t="shared" si="94"/>
        <v>0</v>
      </c>
      <c r="AA55" s="177">
        <f t="shared" si="94"/>
        <v>0</v>
      </c>
      <c r="AB55" s="177">
        <f t="shared" si="94"/>
        <v>0</v>
      </c>
      <c r="AC55" s="177">
        <f t="shared" si="94"/>
        <v>0</v>
      </c>
      <c r="AD55" s="80">
        <f t="shared" si="94"/>
        <v>0</v>
      </c>
      <c r="AE55" s="80">
        <f t="shared" si="94"/>
        <v>0</v>
      </c>
      <c r="AF55" s="80">
        <f t="shared" si="94"/>
        <v>0</v>
      </c>
      <c r="AG55" s="80">
        <f t="shared" si="94"/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80">
        <v>0</v>
      </c>
      <c r="AO55" s="80">
        <v>0</v>
      </c>
      <c r="AP55" s="80">
        <v>0</v>
      </c>
      <c r="AQ55" s="80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80">
        <v>0</v>
      </c>
      <c r="AY55" s="80">
        <v>0</v>
      </c>
      <c r="AZ55" s="80">
        <v>0</v>
      </c>
      <c r="BA55" s="80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80">
        <v>0</v>
      </c>
      <c r="BI55" s="80">
        <v>0</v>
      </c>
      <c r="BJ55" s="80">
        <v>0</v>
      </c>
      <c r="BK55" s="80">
        <v>0</v>
      </c>
      <c r="BL55" s="26">
        <v>0</v>
      </c>
      <c r="BM55" s="26">
        <v>0</v>
      </c>
      <c r="BN55" s="26">
        <v>0</v>
      </c>
      <c r="BO55" s="26">
        <v>0</v>
      </c>
      <c r="BP55" s="26">
        <v>0</v>
      </c>
      <c r="BQ55" s="26">
        <v>0</v>
      </c>
      <c r="BR55" s="80">
        <v>0</v>
      </c>
      <c r="BS55" s="80">
        <v>0</v>
      </c>
      <c r="BT55" s="80">
        <v>0</v>
      </c>
      <c r="BU55" s="80">
        <v>0</v>
      </c>
    </row>
    <row r="56" spans="1:73" ht="30" x14ac:dyDescent="0.25">
      <c r="A56" s="160" t="s">
        <v>226</v>
      </c>
      <c r="B56" s="272" t="s">
        <v>227</v>
      </c>
      <c r="C56" s="76" t="s">
        <v>259</v>
      </c>
      <c r="D56" s="26">
        <f>SUM(D57:D65)</f>
        <v>0</v>
      </c>
      <c r="E56" s="26">
        <f t="shared" ref="E56" si="95">E57</f>
        <v>0</v>
      </c>
      <c r="F56" s="26">
        <f>SUM(F57:F65)</f>
        <v>0.92700000000000005</v>
      </c>
      <c r="G56" s="26">
        <f t="shared" ref="G56:BR56" si="96">SUM(G57:G65)</f>
        <v>0</v>
      </c>
      <c r="H56" s="26">
        <f t="shared" si="96"/>
        <v>2.3200000000000003</v>
      </c>
      <c r="I56" s="177">
        <f t="shared" si="96"/>
        <v>0</v>
      </c>
      <c r="J56" s="178">
        <f t="shared" si="96"/>
        <v>0</v>
      </c>
      <c r="K56" s="178">
        <f t="shared" si="96"/>
        <v>0</v>
      </c>
      <c r="L56" s="178">
        <f t="shared" si="96"/>
        <v>0</v>
      </c>
      <c r="M56" s="178">
        <f t="shared" si="96"/>
        <v>4</v>
      </c>
      <c r="N56" s="26">
        <f t="shared" si="96"/>
        <v>0</v>
      </c>
      <c r="O56" s="26">
        <f t="shared" si="96"/>
        <v>0</v>
      </c>
      <c r="P56" s="26">
        <f t="shared" si="96"/>
        <v>0</v>
      </c>
      <c r="Q56" s="26">
        <f t="shared" si="96"/>
        <v>0</v>
      </c>
      <c r="R56" s="26">
        <f t="shared" si="96"/>
        <v>0</v>
      </c>
      <c r="S56" s="26">
        <f t="shared" si="96"/>
        <v>0</v>
      </c>
      <c r="T56" s="80">
        <f t="shared" si="96"/>
        <v>0</v>
      </c>
      <c r="U56" s="80">
        <f t="shared" si="96"/>
        <v>0</v>
      </c>
      <c r="V56" s="80">
        <f t="shared" si="96"/>
        <v>0</v>
      </c>
      <c r="W56" s="80">
        <f t="shared" si="96"/>
        <v>0</v>
      </c>
      <c r="X56" s="177">
        <f t="shared" si="96"/>
        <v>0</v>
      </c>
      <c r="Y56" s="177">
        <f t="shared" si="96"/>
        <v>0</v>
      </c>
      <c r="Z56" s="177">
        <f t="shared" si="96"/>
        <v>0</v>
      </c>
      <c r="AA56" s="177">
        <f t="shared" si="96"/>
        <v>0</v>
      </c>
      <c r="AB56" s="177">
        <f t="shared" si="96"/>
        <v>0</v>
      </c>
      <c r="AC56" s="177">
        <f t="shared" si="96"/>
        <v>0</v>
      </c>
      <c r="AD56" s="80">
        <f t="shared" si="96"/>
        <v>0</v>
      </c>
      <c r="AE56" s="80">
        <f t="shared" si="96"/>
        <v>0</v>
      </c>
      <c r="AF56" s="80">
        <f t="shared" si="96"/>
        <v>0</v>
      </c>
      <c r="AG56" s="80">
        <f t="shared" si="96"/>
        <v>0</v>
      </c>
      <c r="AH56" s="26">
        <f t="shared" si="96"/>
        <v>0</v>
      </c>
      <c r="AI56" s="26">
        <f t="shared" si="96"/>
        <v>0</v>
      </c>
      <c r="AJ56" s="26">
        <f t="shared" si="96"/>
        <v>0</v>
      </c>
      <c r="AK56" s="26">
        <f t="shared" si="96"/>
        <v>0</v>
      </c>
      <c r="AL56" s="26">
        <f t="shared" si="96"/>
        <v>0</v>
      </c>
      <c r="AM56" s="26">
        <f t="shared" si="96"/>
        <v>0</v>
      </c>
      <c r="AN56" s="80">
        <f t="shared" si="96"/>
        <v>0</v>
      </c>
      <c r="AO56" s="80">
        <f t="shared" si="96"/>
        <v>0</v>
      </c>
      <c r="AP56" s="80">
        <f t="shared" si="96"/>
        <v>0</v>
      </c>
      <c r="AQ56" s="80">
        <f t="shared" si="96"/>
        <v>0</v>
      </c>
      <c r="AR56" s="26">
        <f t="shared" si="96"/>
        <v>0</v>
      </c>
      <c r="AS56" s="26">
        <f t="shared" si="96"/>
        <v>0</v>
      </c>
      <c r="AT56" s="26">
        <f t="shared" si="96"/>
        <v>0</v>
      </c>
      <c r="AU56" s="26">
        <f t="shared" si="96"/>
        <v>0</v>
      </c>
      <c r="AV56" s="26">
        <f t="shared" si="96"/>
        <v>0</v>
      </c>
      <c r="AW56" s="26">
        <f t="shared" si="96"/>
        <v>0</v>
      </c>
      <c r="AX56" s="80">
        <f t="shared" si="96"/>
        <v>0</v>
      </c>
      <c r="AY56" s="80">
        <f t="shared" si="96"/>
        <v>0</v>
      </c>
      <c r="AZ56" s="80">
        <f t="shared" si="96"/>
        <v>0</v>
      </c>
      <c r="BA56" s="80">
        <f t="shared" si="96"/>
        <v>0</v>
      </c>
      <c r="BB56" s="26">
        <f t="shared" si="96"/>
        <v>0</v>
      </c>
      <c r="BC56" s="26">
        <f t="shared" si="96"/>
        <v>0</v>
      </c>
      <c r="BD56" s="26">
        <f t="shared" si="96"/>
        <v>0</v>
      </c>
      <c r="BE56" s="26">
        <f t="shared" si="96"/>
        <v>0</v>
      </c>
      <c r="BF56" s="26">
        <f t="shared" si="96"/>
        <v>0</v>
      </c>
      <c r="BG56" s="26">
        <f t="shared" si="96"/>
        <v>0</v>
      </c>
      <c r="BH56" s="80">
        <f t="shared" si="96"/>
        <v>0</v>
      </c>
      <c r="BI56" s="80">
        <f t="shared" si="96"/>
        <v>0</v>
      </c>
      <c r="BJ56" s="80">
        <f t="shared" si="96"/>
        <v>0</v>
      </c>
      <c r="BK56" s="80">
        <f t="shared" si="96"/>
        <v>0</v>
      </c>
      <c r="BL56" s="26">
        <f t="shared" si="96"/>
        <v>0</v>
      </c>
      <c r="BM56" s="26">
        <f t="shared" si="96"/>
        <v>0</v>
      </c>
      <c r="BN56" s="26">
        <f t="shared" si="96"/>
        <v>0</v>
      </c>
      <c r="BO56" s="26">
        <f t="shared" si="96"/>
        <v>0</v>
      </c>
      <c r="BP56" s="26">
        <f t="shared" si="96"/>
        <v>0</v>
      </c>
      <c r="BQ56" s="26">
        <f t="shared" si="96"/>
        <v>0</v>
      </c>
      <c r="BR56" s="80">
        <f t="shared" si="96"/>
        <v>0</v>
      </c>
      <c r="BS56" s="80">
        <f t="shared" ref="BS56:BU56" si="97">SUM(BS57:BS65)</f>
        <v>0</v>
      </c>
      <c r="BT56" s="80">
        <f t="shared" si="97"/>
        <v>0</v>
      </c>
      <c r="BU56" s="80">
        <f t="shared" si="97"/>
        <v>0</v>
      </c>
    </row>
    <row r="57" spans="1:73" ht="90" x14ac:dyDescent="0.25">
      <c r="A57" s="54" t="s">
        <v>226</v>
      </c>
      <c r="B57" s="168" t="s">
        <v>495</v>
      </c>
      <c r="C57" s="73" t="s">
        <v>411</v>
      </c>
      <c r="D57" s="26">
        <v>0</v>
      </c>
      <c r="E57" s="26">
        <v>0</v>
      </c>
      <c r="F57" s="26">
        <v>0.16</v>
      </c>
      <c r="G57" s="26">
        <v>0</v>
      </c>
      <c r="H57" s="26">
        <v>0.06</v>
      </c>
      <c r="I57" s="177">
        <v>0</v>
      </c>
      <c r="J57" s="85">
        <v>0</v>
      </c>
      <c r="K57" s="85">
        <v>0</v>
      </c>
      <c r="L57" s="85">
        <v>0</v>
      </c>
      <c r="M57" s="178">
        <v>4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80">
        <v>0</v>
      </c>
      <c r="U57" s="80">
        <v>0</v>
      </c>
      <c r="V57" s="80">
        <v>0</v>
      </c>
      <c r="W57" s="80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80">
        <v>0</v>
      </c>
      <c r="AE57" s="80">
        <v>0</v>
      </c>
      <c r="AF57" s="80">
        <v>0</v>
      </c>
      <c r="AG57" s="80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0</v>
      </c>
      <c r="AN57" s="80">
        <v>0</v>
      </c>
      <c r="AO57" s="80">
        <v>0</v>
      </c>
      <c r="AP57" s="80">
        <v>0</v>
      </c>
      <c r="AQ57" s="80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80">
        <v>0</v>
      </c>
      <c r="AY57" s="80">
        <v>0</v>
      </c>
      <c r="AZ57" s="80">
        <v>0</v>
      </c>
      <c r="BA57" s="80">
        <v>0</v>
      </c>
      <c r="BB57" s="26">
        <v>0</v>
      </c>
      <c r="BC57" s="26">
        <v>0</v>
      </c>
      <c r="BD57" s="26">
        <v>0</v>
      </c>
      <c r="BE57" s="26">
        <v>0</v>
      </c>
      <c r="BF57" s="26">
        <v>0</v>
      </c>
      <c r="BG57" s="26">
        <v>0</v>
      </c>
      <c r="BH57" s="80">
        <v>0</v>
      </c>
      <c r="BI57" s="80">
        <v>0</v>
      </c>
      <c r="BJ57" s="80">
        <v>0</v>
      </c>
      <c r="BK57" s="80">
        <v>0</v>
      </c>
      <c r="BL57" s="26">
        <f t="shared" ref="BL57" si="98">SUM(N57,X57,AH57,AR57,BB57)</f>
        <v>0</v>
      </c>
      <c r="BM57" s="26">
        <f t="shared" ref="BM57" si="99">SUM(O57,Y57,AI57,AS57,BC57)</f>
        <v>0</v>
      </c>
      <c r="BN57" s="26">
        <f t="shared" ref="BN57" si="100">SUM(P57,Z57,AJ57,AT57,BD57)</f>
        <v>0</v>
      </c>
      <c r="BO57" s="26">
        <f t="shared" ref="BO57" si="101">SUM(Q57,AA57,AK57,AU57,BE57)</f>
        <v>0</v>
      </c>
      <c r="BP57" s="26">
        <f t="shared" ref="BP57" si="102">SUM(R57,AB57,AL57,AV57,BF57)</f>
        <v>0</v>
      </c>
      <c r="BQ57" s="26">
        <f t="shared" ref="BQ57" si="103">SUM(S57,AC57,AM57,AW57,BG57)</f>
        <v>0</v>
      </c>
      <c r="BR57" s="26">
        <f t="shared" ref="BR57" si="104">SUM(T57,AD57,AN57,AX57,BH57)</f>
        <v>0</v>
      </c>
      <c r="BS57" s="26">
        <f t="shared" ref="BS57" si="105">SUM(U57,AE57,AO57,AY57,BI57)</f>
        <v>0</v>
      </c>
      <c r="BT57" s="26">
        <f t="shared" ref="BT57" si="106">SUM(V57,AF57,AP57,AZ57,BJ57)</f>
        <v>0</v>
      </c>
      <c r="BU57" s="26">
        <f t="shared" ref="BU57" si="107">SUM(W57,AG57,AQ57,BA57,BK57)</f>
        <v>0</v>
      </c>
    </row>
    <row r="58" spans="1:73" ht="45" x14ac:dyDescent="0.25">
      <c r="A58" s="54" t="s">
        <v>226</v>
      </c>
      <c r="B58" s="168" t="s">
        <v>496</v>
      </c>
      <c r="C58" s="73" t="s">
        <v>412</v>
      </c>
      <c r="D58" s="26">
        <v>0</v>
      </c>
      <c r="E58" s="26">
        <v>0</v>
      </c>
      <c r="F58" s="26">
        <v>0</v>
      </c>
      <c r="G58" s="26">
        <v>0</v>
      </c>
      <c r="H58" s="26">
        <v>0.18</v>
      </c>
      <c r="I58" s="177">
        <v>0</v>
      </c>
      <c r="J58" s="85">
        <v>0</v>
      </c>
      <c r="K58" s="85">
        <v>0</v>
      </c>
      <c r="L58" s="85">
        <v>0</v>
      </c>
      <c r="M58" s="178">
        <f t="shared" ref="M58" si="108">M59</f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80">
        <v>0</v>
      </c>
      <c r="U58" s="80">
        <v>0</v>
      </c>
      <c r="V58" s="80">
        <v>0</v>
      </c>
      <c r="W58" s="80">
        <v>0</v>
      </c>
      <c r="X58" s="177">
        <f t="shared" ref="X58:AG58" si="109">X59</f>
        <v>0</v>
      </c>
      <c r="Y58" s="177">
        <f t="shared" si="109"/>
        <v>0</v>
      </c>
      <c r="Z58" s="177">
        <f t="shared" si="109"/>
        <v>0</v>
      </c>
      <c r="AA58" s="177">
        <f t="shared" si="109"/>
        <v>0</v>
      </c>
      <c r="AB58" s="177">
        <f t="shared" si="109"/>
        <v>0</v>
      </c>
      <c r="AC58" s="177">
        <f t="shared" si="109"/>
        <v>0</v>
      </c>
      <c r="AD58" s="80">
        <f t="shared" si="109"/>
        <v>0</v>
      </c>
      <c r="AE58" s="80">
        <f t="shared" si="109"/>
        <v>0</v>
      </c>
      <c r="AF58" s="80">
        <f t="shared" si="109"/>
        <v>0</v>
      </c>
      <c r="AG58" s="80">
        <f t="shared" si="109"/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80">
        <v>0</v>
      </c>
      <c r="AO58" s="80">
        <v>0</v>
      </c>
      <c r="AP58" s="80">
        <v>0</v>
      </c>
      <c r="AQ58" s="80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80">
        <v>0</v>
      </c>
      <c r="AY58" s="80">
        <v>0</v>
      </c>
      <c r="AZ58" s="80">
        <v>0</v>
      </c>
      <c r="BA58" s="80">
        <v>0</v>
      </c>
      <c r="BB58" s="26">
        <v>0</v>
      </c>
      <c r="BC58" s="26">
        <v>0</v>
      </c>
      <c r="BD58" s="26">
        <v>0</v>
      </c>
      <c r="BE58" s="26">
        <v>0</v>
      </c>
      <c r="BF58" s="26">
        <v>0</v>
      </c>
      <c r="BG58" s="26">
        <v>0</v>
      </c>
      <c r="BH58" s="80">
        <v>0</v>
      </c>
      <c r="BI58" s="80">
        <v>0</v>
      </c>
      <c r="BJ58" s="80">
        <v>0</v>
      </c>
      <c r="BK58" s="80">
        <v>0</v>
      </c>
      <c r="BL58" s="26">
        <f t="shared" ref="BL58:BL65" si="110">SUM(N58,X58,AH58,AR58,BB58)</f>
        <v>0</v>
      </c>
      <c r="BM58" s="26">
        <f t="shared" ref="BM58:BM65" si="111">SUM(O58,Y58,AI58,AS58,BC58)</f>
        <v>0</v>
      </c>
      <c r="BN58" s="26">
        <f t="shared" ref="BN58:BN65" si="112">SUM(P58,Z58,AJ58,AT58,BD58)</f>
        <v>0</v>
      </c>
      <c r="BO58" s="26">
        <f t="shared" ref="BO58:BO65" si="113">SUM(Q58,AA58,AK58,AU58,BE58)</f>
        <v>0</v>
      </c>
      <c r="BP58" s="26">
        <f t="shared" ref="BP58:BP65" si="114">SUM(R58,AB58,AL58,AV58,BF58)</f>
        <v>0</v>
      </c>
      <c r="BQ58" s="26">
        <f t="shared" ref="BQ58:BQ65" si="115">SUM(S58,AC58,AM58,AW58,BG58)</f>
        <v>0</v>
      </c>
      <c r="BR58" s="26">
        <f t="shared" ref="BR58:BR65" si="116">SUM(T58,AD58,AN58,AX58,BH58)</f>
        <v>0</v>
      </c>
      <c r="BS58" s="26">
        <f t="shared" ref="BS58:BS65" si="117">SUM(U58,AE58,AO58,AY58,BI58)</f>
        <v>0</v>
      </c>
      <c r="BT58" s="26">
        <f t="shared" ref="BT58:BT65" si="118">SUM(V58,AF58,AP58,AZ58,BJ58)</f>
        <v>0</v>
      </c>
      <c r="BU58" s="26">
        <f t="shared" ref="BU58:BU65" si="119">SUM(W58,AG58,AQ58,BA58,BK58)</f>
        <v>0</v>
      </c>
    </row>
    <row r="59" spans="1:73" ht="45" x14ac:dyDescent="0.25">
      <c r="A59" s="54" t="s">
        <v>226</v>
      </c>
      <c r="B59" s="168" t="s">
        <v>499</v>
      </c>
      <c r="C59" s="73" t="s">
        <v>413</v>
      </c>
      <c r="D59" s="26">
        <v>0</v>
      </c>
      <c r="E59" s="26">
        <v>0</v>
      </c>
      <c r="F59" s="26">
        <v>0</v>
      </c>
      <c r="G59" s="26">
        <v>0</v>
      </c>
      <c r="H59" s="26">
        <v>0.08</v>
      </c>
      <c r="I59" s="177">
        <v>0</v>
      </c>
      <c r="J59" s="85">
        <v>0</v>
      </c>
      <c r="K59" s="85">
        <v>0</v>
      </c>
      <c r="L59" s="85">
        <v>0</v>
      </c>
      <c r="M59" s="178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80">
        <v>0</v>
      </c>
      <c r="U59" s="80">
        <v>0</v>
      </c>
      <c r="V59" s="80">
        <v>0</v>
      </c>
      <c r="W59" s="80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80">
        <v>0</v>
      </c>
      <c r="AE59" s="80">
        <v>0</v>
      </c>
      <c r="AF59" s="80">
        <v>0</v>
      </c>
      <c r="AG59" s="80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26">
        <v>0</v>
      </c>
      <c r="AN59" s="80">
        <v>0</v>
      </c>
      <c r="AO59" s="80">
        <v>0</v>
      </c>
      <c r="AP59" s="80">
        <v>0</v>
      </c>
      <c r="AQ59" s="80">
        <v>0</v>
      </c>
      <c r="AR59" s="26">
        <v>0</v>
      </c>
      <c r="AS59" s="26">
        <v>0</v>
      </c>
      <c r="AT59" s="26">
        <v>0</v>
      </c>
      <c r="AU59" s="26">
        <v>0</v>
      </c>
      <c r="AV59" s="26">
        <v>0</v>
      </c>
      <c r="AW59" s="26">
        <v>0</v>
      </c>
      <c r="AX59" s="80">
        <v>0</v>
      </c>
      <c r="AY59" s="80">
        <v>0</v>
      </c>
      <c r="AZ59" s="80">
        <v>0</v>
      </c>
      <c r="BA59" s="80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0</v>
      </c>
      <c r="BH59" s="80">
        <v>0</v>
      </c>
      <c r="BI59" s="80">
        <v>0</v>
      </c>
      <c r="BJ59" s="80">
        <v>0</v>
      </c>
      <c r="BK59" s="80">
        <v>0</v>
      </c>
      <c r="BL59" s="26">
        <f t="shared" si="110"/>
        <v>0</v>
      </c>
      <c r="BM59" s="26">
        <f t="shared" si="111"/>
        <v>0</v>
      </c>
      <c r="BN59" s="26">
        <f t="shared" si="112"/>
        <v>0</v>
      </c>
      <c r="BO59" s="26">
        <f t="shared" si="113"/>
        <v>0</v>
      </c>
      <c r="BP59" s="26">
        <f t="shared" si="114"/>
        <v>0</v>
      </c>
      <c r="BQ59" s="26">
        <f t="shared" si="115"/>
        <v>0</v>
      </c>
      <c r="BR59" s="26">
        <f t="shared" si="116"/>
        <v>0</v>
      </c>
      <c r="BS59" s="26">
        <f t="shared" si="117"/>
        <v>0</v>
      </c>
      <c r="BT59" s="26">
        <f t="shared" si="118"/>
        <v>0</v>
      </c>
      <c r="BU59" s="26">
        <f t="shared" si="119"/>
        <v>0</v>
      </c>
    </row>
    <row r="60" spans="1:73" ht="120" x14ac:dyDescent="0.25">
      <c r="A60" s="54" t="s">
        <v>226</v>
      </c>
      <c r="B60" s="168" t="s">
        <v>497</v>
      </c>
      <c r="C60" s="73" t="s">
        <v>414</v>
      </c>
      <c r="D60" s="26">
        <v>0</v>
      </c>
      <c r="E60" s="26">
        <v>0</v>
      </c>
      <c r="F60" s="26">
        <v>0.3</v>
      </c>
      <c r="G60" s="26">
        <v>0</v>
      </c>
      <c r="H60" s="26">
        <v>0.06</v>
      </c>
      <c r="I60" s="177">
        <v>0</v>
      </c>
      <c r="J60" s="85">
        <v>0</v>
      </c>
      <c r="K60" s="85">
        <v>0</v>
      </c>
      <c r="L60" s="85">
        <v>0</v>
      </c>
      <c r="M60" s="178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80">
        <v>0</v>
      </c>
      <c r="U60" s="80">
        <v>0</v>
      </c>
      <c r="V60" s="80">
        <v>0</v>
      </c>
      <c r="W60" s="80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80">
        <v>0</v>
      </c>
      <c r="AE60" s="80">
        <v>0</v>
      </c>
      <c r="AF60" s="80">
        <v>0</v>
      </c>
      <c r="AG60" s="80">
        <v>0</v>
      </c>
      <c r="AH60" s="26">
        <v>0</v>
      </c>
      <c r="AI60" s="26">
        <v>0</v>
      </c>
      <c r="AJ60" s="26">
        <v>0</v>
      </c>
      <c r="AK60" s="26">
        <v>0</v>
      </c>
      <c r="AL60" s="26">
        <v>0</v>
      </c>
      <c r="AM60" s="26">
        <v>0</v>
      </c>
      <c r="AN60" s="80">
        <v>0</v>
      </c>
      <c r="AO60" s="80">
        <v>0</v>
      </c>
      <c r="AP60" s="80">
        <v>0</v>
      </c>
      <c r="AQ60" s="80">
        <v>0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6">
        <v>0</v>
      </c>
      <c r="AX60" s="80">
        <v>0</v>
      </c>
      <c r="AY60" s="80">
        <v>0</v>
      </c>
      <c r="AZ60" s="80">
        <v>0</v>
      </c>
      <c r="BA60" s="80">
        <v>0</v>
      </c>
      <c r="BB60" s="26">
        <v>0</v>
      </c>
      <c r="BC60" s="26">
        <v>0</v>
      </c>
      <c r="BD60" s="26">
        <v>0</v>
      </c>
      <c r="BE60" s="26">
        <v>0</v>
      </c>
      <c r="BF60" s="26">
        <v>0</v>
      </c>
      <c r="BG60" s="26">
        <v>0</v>
      </c>
      <c r="BH60" s="80">
        <v>0</v>
      </c>
      <c r="BI60" s="80">
        <v>0</v>
      </c>
      <c r="BJ60" s="80">
        <v>0</v>
      </c>
      <c r="BK60" s="80">
        <v>0</v>
      </c>
      <c r="BL60" s="26">
        <f t="shared" si="110"/>
        <v>0</v>
      </c>
      <c r="BM60" s="26">
        <f t="shared" si="111"/>
        <v>0</v>
      </c>
      <c r="BN60" s="26">
        <f t="shared" si="112"/>
        <v>0</v>
      </c>
      <c r="BO60" s="26">
        <f t="shared" si="113"/>
        <v>0</v>
      </c>
      <c r="BP60" s="26">
        <f t="shared" si="114"/>
        <v>0</v>
      </c>
      <c r="BQ60" s="26">
        <f t="shared" si="115"/>
        <v>0</v>
      </c>
      <c r="BR60" s="26">
        <f t="shared" si="116"/>
        <v>0</v>
      </c>
      <c r="BS60" s="26">
        <f t="shared" si="117"/>
        <v>0</v>
      </c>
      <c r="BT60" s="26">
        <f t="shared" si="118"/>
        <v>0</v>
      </c>
      <c r="BU60" s="26">
        <f t="shared" si="119"/>
        <v>0</v>
      </c>
    </row>
    <row r="61" spans="1:73" ht="45" x14ac:dyDescent="0.25">
      <c r="A61" s="54" t="s">
        <v>226</v>
      </c>
      <c r="B61" s="168" t="s">
        <v>500</v>
      </c>
      <c r="C61" s="73" t="s">
        <v>415</v>
      </c>
      <c r="D61" s="26">
        <v>0</v>
      </c>
      <c r="E61" s="26">
        <v>0</v>
      </c>
      <c r="F61" s="26">
        <v>0</v>
      </c>
      <c r="G61" s="26">
        <v>0</v>
      </c>
      <c r="H61" s="26">
        <v>0.25</v>
      </c>
      <c r="I61" s="177">
        <v>0</v>
      </c>
      <c r="J61" s="85">
        <v>0</v>
      </c>
      <c r="K61" s="85">
        <v>0</v>
      </c>
      <c r="L61" s="85">
        <v>0</v>
      </c>
      <c r="M61" s="178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80">
        <v>0</v>
      </c>
      <c r="U61" s="80">
        <v>0</v>
      </c>
      <c r="V61" s="80">
        <v>0</v>
      </c>
      <c r="W61" s="80">
        <v>0</v>
      </c>
      <c r="X61" s="177">
        <v>0</v>
      </c>
      <c r="Y61" s="177">
        <v>0</v>
      </c>
      <c r="Z61" s="177">
        <v>0</v>
      </c>
      <c r="AA61" s="177">
        <v>0</v>
      </c>
      <c r="AB61" s="177">
        <v>0</v>
      </c>
      <c r="AC61" s="177">
        <v>0</v>
      </c>
      <c r="AD61" s="80">
        <v>0</v>
      </c>
      <c r="AE61" s="80">
        <v>0</v>
      </c>
      <c r="AF61" s="80">
        <v>0</v>
      </c>
      <c r="AG61" s="80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26">
        <v>0</v>
      </c>
      <c r="AN61" s="80">
        <v>0</v>
      </c>
      <c r="AO61" s="80">
        <v>0</v>
      </c>
      <c r="AP61" s="80">
        <v>0</v>
      </c>
      <c r="AQ61" s="80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26">
        <v>0</v>
      </c>
      <c r="AX61" s="80">
        <v>0</v>
      </c>
      <c r="AY61" s="80">
        <v>0</v>
      </c>
      <c r="AZ61" s="80">
        <v>0</v>
      </c>
      <c r="BA61" s="80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80">
        <v>0</v>
      </c>
      <c r="BI61" s="80">
        <v>0</v>
      </c>
      <c r="BJ61" s="80">
        <v>0</v>
      </c>
      <c r="BK61" s="80">
        <v>0</v>
      </c>
      <c r="BL61" s="26">
        <f t="shared" si="110"/>
        <v>0</v>
      </c>
      <c r="BM61" s="26">
        <f t="shared" si="111"/>
        <v>0</v>
      </c>
      <c r="BN61" s="26">
        <f t="shared" si="112"/>
        <v>0</v>
      </c>
      <c r="BO61" s="26">
        <f t="shared" si="113"/>
        <v>0</v>
      </c>
      <c r="BP61" s="26">
        <f t="shared" si="114"/>
        <v>0</v>
      </c>
      <c r="BQ61" s="26">
        <f t="shared" si="115"/>
        <v>0</v>
      </c>
      <c r="BR61" s="26">
        <f t="shared" si="116"/>
        <v>0</v>
      </c>
      <c r="BS61" s="26">
        <f t="shared" si="117"/>
        <v>0</v>
      </c>
      <c r="BT61" s="26">
        <f t="shared" si="118"/>
        <v>0</v>
      </c>
      <c r="BU61" s="26">
        <f t="shared" si="119"/>
        <v>0</v>
      </c>
    </row>
    <row r="62" spans="1:73" ht="60" x14ac:dyDescent="0.25">
      <c r="A62" s="54" t="s">
        <v>226</v>
      </c>
      <c r="B62" s="168" t="s">
        <v>507</v>
      </c>
      <c r="C62" s="73" t="s">
        <v>416</v>
      </c>
      <c r="D62" s="26">
        <v>0</v>
      </c>
      <c r="E62" s="26">
        <v>0</v>
      </c>
      <c r="F62" s="26">
        <v>0.46700000000000003</v>
      </c>
      <c r="G62" s="26">
        <v>0</v>
      </c>
      <c r="H62" s="26">
        <v>0</v>
      </c>
      <c r="I62" s="177">
        <v>0</v>
      </c>
      <c r="J62" s="85">
        <v>0</v>
      </c>
      <c r="K62" s="85">
        <v>0</v>
      </c>
      <c r="L62" s="85">
        <v>0</v>
      </c>
      <c r="M62" s="178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80">
        <v>0</v>
      </c>
      <c r="U62" s="80">
        <v>0</v>
      </c>
      <c r="V62" s="80">
        <v>0</v>
      </c>
      <c r="W62" s="80">
        <v>0</v>
      </c>
      <c r="X62" s="177">
        <v>0</v>
      </c>
      <c r="Y62" s="177">
        <v>0</v>
      </c>
      <c r="Z62" s="177">
        <v>0</v>
      </c>
      <c r="AA62" s="177">
        <v>0</v>
      </c>
      <c r="AB62" s="177">
        <v>0</v>
      </c>
      <c r="AC62" s="177">
        <v>0</v>
      </c>
      <c r="AD62" s="80">
        <v>0</v>
      </c>
      <c r="AE62" s="80">
        <v>0</v>
      </c>
      <c r="AF62" s="80">
        <v>0</v>
      </c>
      <c r="AG62" s="80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80">
        <v>0</v>
      </c>
      <c r="AO62" s="80">
        <v>0</v>
      </c>
      <c r="AP62" s="80">
        <v>0</v>
      </c>
      <c r="AQ62" s="80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80">
        <v>0</v>
      </c>
      <c r="AY62" s="80">
        <v>0</v>
      </c>
      <c r="AZ62" s="80">
        <v>0</v>
      </c>
      <c r="BA62" s="80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80">
        <v>0</v>
      </c>
      <c r="BI62" s="80">
        <v>0</v>
      </c>
      <c r="BJ62" s="80">
        <v>0</v>
      </c>
      <c r="BK62" s="80">
        <v>0</v>
      </c>
      <c r="BL62" s="26">
        <f t="shared" si="110"/>
        <v>0</v>
      </c>
      <c r="BM62" s="26">
        <f t="shared" si="111"/>
        <v>0</v>
      </c>
      <c r="BN62" s="26">
        <f t="shared" si="112"/>
        <v>0</v>
      </c>
      <c r="BO62" s="26">
        <f t="shared" si="113"/>
        <v>0</v>
      </c>
      <c r="BP62" s="26">
        <f t="shared" si="114"/>
        <v>0</v>
      </c>
      <c r="BQ62" s="26">
        <f t="shared" si="115"/>
        <v>0</v>
      </c>
      <c r="BR62" s="26">
        <f t="shared" si="116"/>
        <v>0</v>
      </c>
      <c r="BS62" s="26">
        <f t="shared" si="117"/>
        <v>0</v>
      </c>
      <c r="BT62" s="26">
        <f t="shared" si="118"/>
        <v>0</v>
      </c>
      <c r="BU62" s="26">
        <f t="shared" si="119"/>
        <v>0</v>
      </c>
    </row>
    <row r="63" spans="1:73" ht="90" x14ac:dyDescent="0.25">
      <c r="A63" s="54" t="s">
        <v>226</v>
      </c>
      <c r="B63" s="168" t="s">
        <v>501</v>
      </c>
      <c r="C63" s="73" t="s">
        <v>417</v>
      </c>
      <c r="D63" s="26">
        <v>0</v>
      </c>
      <c r="E63" s="26">
        <v>0</v>
      </c>
      <c r="F63" s="26">
        <v>0</v>
      </c>
      <c r="G63" s="26">
        <v>0</v>
      </c>
      <c r="H63" s="26">
        <v>0.8</v>
      </c>
      <c r="I63" s="177">
        <v>0</v>
      </c>
      <c r="J63" s="85">
        <v>0</v>
      </c>
      <c r="K63" s="85">
        <v>0</v>
      </c>
      <c r="L63" s="85">
        <v>0</v>
      </c>
      <c r="M63" s="178">
        <f t="shared" ref="M63" si="120">M64</f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80">
        <v>0</v>
      </c>
      <c r="U63" s="80">
        <v>0</v>
      </c>
      <c r="V63" s="80">
        <v>0</v>
      </c>
      <c r="W63" s="80">
        <v>0</v>
      </c>
      <c r="X63" s="177">
        <f t="shared" ref="X63:AG63" si="121">X64</f>
        <v>0</v>
      </c>
      <c r="Y63" s="177">
        <f t="shared" si="121"/>
        <v>0</v>
      </c>
      <c r="Z63" s="177">
        <f t="shared" si="121"/>
        <v>0</v>
      </c>
      <c r="AA63" s="177">
        <f t="shared" si="121"/>
        <v>0</v>
      </c>
      <c r="AB63" s="177">
        <f t="shared" si="121"/>
        <v>0</v>
      </c>
      <c r="AC63" s="177">
        <f t="shared" si="121"/>
        <v>0</v>
      </c>
      <c r="AD63" s="80">
        <f t="shared" si="121"/>
        <v>0</v>
      </c>
      <c r="AE63" s="80">
        <f t="shared" si="121"/>
        <v>0</v>
      </c>
      <c r="AF63" s="80">
        <f t="shared" si="121"/>
        <v>0</v>
      </c>
      <c r="AG63" s="80">
        <f t="shared" si="121"/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26">
        <v>0</v>
      </c>
      <c r="AN63" s="80">
        <v>0</v>
      </c>
      <c r="AO63" s="80">
        <v>0</v>
      </c>
      <c r="AP63" s="80">
        <v>0</v>
      </c>
      <c r="AQ63" s="80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80">
        <v>0</v>
      </c>
      <c r="AY63" s="80">
        <v>0</v>
      </c>
      <c r="AZ63" s="80">
        <v>0</v>
      </c>
      <c r="BA63" s="80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80">
        <v>0</v>
      </c>
      <c r="BI63" s="80">
        <v>0</v>
      </c>
      <c r="BJ63" s="80">
        <v>0</v>
      </c>
      <c r="BK63" s="80">
        <v>0</v>
      </c>
      <c r="BL63" s="26">
        <f t="shared" si="110"/>
        <v>0</v>
      </c>
      <c r="BM63" s="26">
        <f t="shared" si="111"/>
        <v>0</v>
      </c>
      <c r="BN63" s="26">
        <f t="shared" si="112"/>
        <v>0</v>
      </c>
      <c r="BO63" s="26">
        <f t="shared" si="113"/>
        <v>0</v>
      </c>
      <c r="BP63" s="26">
        <f t="shared" si="114"/>
        <v>0</v>
      </c>
      <c r="BQ63" s="26">
        <f t="shared" si="115"/>
        <v>0</v>
      </c>
      <c r="BR63" s="26">
        <f t="shared" si="116"/>
        <v>0</v>
      </c>
      <c r="BS63" s="26">
        <f t="shared" si="117"/>
        <v>0</v>
      </c>
      <c r="BT63" s="26">
        <f t="shared" si="118"/>
        <v>0</v>
      </c>
      <c r="BU63" s="26">
        <f t="shared" si="119"/>
        <v>0</v>
      </c>
    </row>
    <row r="64" spans="1:73" ht="60" x14ac:dyDescent="0.25">
      <c r="A64" s="54" t="s">
        <v>226</v>
      </c>
      <c r="B64" s="168" t="s">
        <v>502</v>
      </c>
      <c r="C64" s="73" t="s">
        <v>418</v>
      </c>
      <c r="D64" s="26">
        <v>0</v>
      </c>
      <c r="E64" s="26">
        <v>0</v>
      </c>
      <c r="F64" s="26">
        <v>0</v>
      </c>
      <c r="G64" s="26">
        <v>0</v>
      </c>
      <c r="H64" s="26">
        <v>0.3</v>
      </c>
      <c r="I64" s="177">
        <v>0</v>
      </c>
      <c r="J64" s="85">
        <v>0</v>
      </c>
      <c r="K64" s="85">
        <v>0</v>
      </c>
      <c r="L64" s="85">
        <v>0</v>
      </c>
      <c r="M64" s="178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80">
        <v>0</v>
      </c>
      <c r="U64" s="80">
        <v>0</v>
      </c>
      <c r="V64" s="80">
        <v>0</v>
      </c>
      <c r="W64" s="80">
        <v>0</v>
      </c>
      <c r="X64" s="177">
        <v>0</v>
      </c>
      <c r="Y64" s="177">
        <v>0</v>
      </c>
      <c r="Z64" s="177">
        <v>0</v>
      </c>
      <c r="AA64" s="177">
        <v>0</v>
      </c>
      <c r="AB64" s="177">
        <v>0</v>
      </c>
      <c r="AC64" s="177">
        <v>0</v>
      </c>
      <c r="AD64" s="80">
        <v>0</v>
      </c>
      <c r="AE64" s="80">
        <v>0</v>
      </c>
      <c r="AF64" s="80">
        <v>0</v>
      </c>
      <c r="AG64" s="80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80">
        <v>0</v>
      </c>
      <c r="AO64" s="80">
        <v>0</v>
      </c>
      <c r="AP64" s="80">
        <v>0</v>
      </c>
      <c r="AQ64" s="80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80">
        <v>0</v>
      </c>
      <c r="AY64" s="80">
        <v>0</v>
      </c>
      <c r="AZ64" s="80">
        <v>0</v>
      </c>
      <c r="BA64" s="80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80">
        <v>0</v>
      </c>
      <c r="BI64" s="80">
        <v>0</v>
      </c>
      <c r="BJ64" s="80">
        <v>0</v>
      </c>
      <c r="BK64" s="80">
        <v>0</v>
      </c>
      <c r="BL64" s="26">
        <f t="shared" si="110"/>
        <v>0</v>
      </c>
      <c r="BM64" s="26">
        <f t="shared" si="111"/>
        <v>0</v>
      </c>
      <c r="BN64" s="26">
        <f t="shared" si="112"/>
        <v>0</v>
      </c>
      <c r="BO64" s="26">
        <f t="shared" si="113"/>
        <v>0</v>
      </c>
      <c r="BP64" s="26">
        <f t="shared" si="114"/>
        <v>0</v>
      </c>
      <c r="BQ64" s="26">
        <f t="shared" si="115"/>
        <v>0</v>
      </c>
      <c r="BR64" s="26">
        <f t="shared" si="116"/>
        <v>0</v>
      </c>
      <c r="BS64" s="26">
        <f t="shared" si="117"/>
        <v>0</v>
      </c>
      <c r="BT64" s="26">
        <f t="shared" si="118"/>
        <v>0</v>
      </c>
      <c r="BU64" s="26">
        <f t="shared" si="119"/>
        <v>0</v>
      </c>
    </row>
    <row r="65" spans="1:73" ht="150" x14ac:dyDescent="0.25">
      <c r="A65" s="54" t="s">
        <v>226</v>
      </c>
      <c r="B65" s="168" t="s">
        <v>503</v>
      </c>
      <c r="C65" s="73" t="s">
        <v>419</v>
      </c>
      <c r="D65" s="26">
        <v>0</v>
      </c>
      <c r="E65" s="26">
        <v>0</v>
      </c>
      <c r="F65" s="26">
        <v>0</v>
      </c>
      <c r="G65" s="26">
        <v>0</v>
      </c>
      <c r="H65" s="26">
        <v>0.59000000000000008</v>
      </c>
      <c r="I65" s="177">
        <v>0</v>
      </c>
      <c r="J65" s="85">
        <v>0</v>
      </c>
      <c r="K65" s="85">
        <v>0</v>
      </c>
      <c r="L65" s="85">
        <v>0</v>
      </c>
      <c r="M65" s="178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80">
        <v>0</v>
      </c>
      <c r="U65" s="80">
        <v>0</v>
      </c>
      <c r="V65" s="80">
        <v>0</v>
      </c>
      <c r="W65" s="80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80">
        <v>0</v>
      </c>
      <c r="AE65" s="80">
        <v>0</v>
      </c>
      <c r="AF65" s="80">
        <v>0</v>
      </c>
      <c r="AG65" s="80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80">
        <v>0</v>
      </c>
      <c r="AO65" s="80">
        <v>0</v>
      </c>
      <c r="AP65" s="80">
        <v>0</v>
      </c>
      <c r="AQ65" s="80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80">
        <v>0</v>
      </c>
      <c r="AY65" s="80">
        <v>0</v>
      </c>
      <c r="AZ65" s="80">
        <v>0</v>
      </c>
      <c r="BA65" s="80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80">
        <v>0</v>
      </c>
      <c r="BI65" s="80">
        <v>0</v>
      </c>
      <c r="BJ65" s="80">
        <v>0</v>
      </c>
      <c r="BK65" s="80">
        <v>0</v>
      </c>
      <c r="BL65" s="26">
        <f t="shared" si="110"/>
        <v>0</v>
      </c>
      <c r="BM65" s="26">
        <f t="shared" si="111"/>
        <v>0</v>
      </c>
      <c r="BN65" s="26">
        <f t="shared" si="112"/>
        <v>0</v>
      </c>
      <c r="BO65" s="26">
        <f t="shared" si="113"/>
        <v>0</v>
      </c>
      <c r="BP65" s="26">
        <f t="shared" si="114"/>
        <v>0</v>
      </c>
      <c r="BQ65" s="26">
        <f t="shared" si="115"/>
        <v>0</v>
      </c>
      <c r="BR65" s="26">
        <f t="shared" si="116"/>
        <v>0</v>
      </c>
      <c r="BS65" s="26">
        <f t="shared" si="117"/>
        <v>0</v>
      </c>
      <c r="BT65" s="26">
        <f t="shared" si="118"/>
        <v>0</v>
      </c>
      <c r="BU65" s="26">
        <f t="shared" si="119"/>
        <v>0</v>
      </c>
    </row>
    <row r="66" spans="1:73" ht="30" x14ac:dyDescent="0.25">
      <c r="A66" s="162" t="s">
        <v>142</v>
      </c>
      <c r="B66" s="163" t="s">
        <v>228</v>
      </c>
      <c r="C66" s="75" t="s">
        <v>259</v>
      </c>
      <c r="D66" s="177">
        <f t="shared" ref="D66:M66" si="122">D67</f>
        <v>0</v>
      </c>
      <c r="E66" s="177">
        <f t="shared" si="122"/>
        <v>0</v>
      </c>
      <c r="F66" s="177">
        <f t="shared" si="122"/>
        <v>0</v>
      </c>
      <c r="G66" s="177">
        <f t="shared" si="122"/>
        <v>0</v>
      </c>
      <c r="H66" s="177">
        <f t="shared" si="122"/>
        <v>0</v>
      </c>
      <c r="I66" s="177">
        <f t="shared" si="122"/>
        <v>0</v>
      </c>
      <c r="J66" s="178">
        <f t="shared" si="122"/>
        <v>0</v>
      </c>
      <c r="K66" s="178">
        <f t="shared" si="122"/>
        <v>0</v>
      </c>
      <c r="L66" s="178">
        <f t="shared" si="122"/>
        <v>0</v>
      </c>
      <c r="M66" s="178">
        <f t="shared" si="122"/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80">
        <v>0</v>
      </c>
      <c r="U66" s="80">
        <v>0</v>
      </c>
      <c r="V66" s="80">
        <v>0</v>
      </c>
      <c r="W66" s="80">
        <v>0</v>
      </c>
      <c r="X66" s="177">
        <f t="shared" ref="X66:AG66" si="123">X67</f>
        <v>0</v>
      </c>
      <c r="Y66" s="177">
        <f t="shared" si="123"/>
        <v>0</v>
      </c>
      <c r="Z66" s="177">
        <f t="shared" si="123"/>
        <v>0</v>
      </c>
      <c r="AA66" s="177">
        <f t="shared" si="123"/>
        <v>0</v>
      </c>
      <c r="AB66" s="177">
        <f t="shared" si="123"/>
        <v>0</v>
      </c>
      <c r="AC66" s="177">
        <f t="shared" si="123"/>
        <v>0</v>
      </c>
      <c r="AD66" s="80">
        <f t="shared" si="123"/>
        <v>0</v>
      </c>
      <c r="AE66" s="80">
        <f t="shared" si="123"/>
        <v>0</v>
      </c>
      <c r="AF66" s="80">
        <f t="shared" si="123"/>
        <v>0</v>
      </c>
      <c r="AG66" s="80">
        <f t="shared" si="123"/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80">
        <v>0</v>
      </c>
      <c r="AO66" s="80">
        <v>0</v>
      </c>
      <c r="AP66" s="80">
        <v>0</v>
      </c>
      <c r="AQ66" s="80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80">
        <v>0</v>
      </c>
      <c r="AY66" s="80">
        <v>0</v>
      </c>
      <c r="AZ66" s="80">
        <v>0</v>
      </c>
      <c r="BA66" s="80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80">
        <v>0</v>
      </c>
      <c r="BI66" s="80">
        <v>0</v>
      </c>
      <c r="BJ66" s="80">
        <v>0</v>
      </c>
      <c r="BK66" s="80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80">
        <v>0</v>
      </c>
      <c r="BS66" s="80">
        <v>0</v>
      </c>
      <c r="BT66" s="80">
        <v>0</v>
      </c>
      <c r="BU66" s="80">
        <v>0</v>
      </c>
    </row>
    <row r="67" spans="1:73" ht="30" x14ac:dyDescent="0.25">
      <c r="A67" s="162" t="s">
        <v>143</v>
      </c>
      <c r="B67" s="163" t="s">
        <v>229</v>
      </c>
      <c r="C67" s="75" t="s">
        <v>259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0</v>
      </c>
      <c r="J67" s="178">
        <v>0</v>
      </c>
      <c r="K67" s="178">
        <v>0</v>
      </c>
      <c r="L67" s="178">
        <v>0</v>
      </c>
      <c r="M67" s="178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80">
        <v>0</v>
      </c>
      <c r="U67" s="80">
        <v>0</v>
      </c>
      <c r="V67" s="80">
        <v>0</v>
      </c>
      <c r="W67" s="80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80">
        <v>0</v>
      </c>
      <c r="AE67" s="80">
        <v>0</v>
      </c>
      <c r="AF67" s="80">
        <v>0</v>
      </c>
      <c r="AG67" s="80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80">
        <v>0</v>
      </c>
      <c r="AO67" s="80">
        <v>0</v>
      </c>
      <c r="AP67" s="80">
        <v>0</v>
      </c>
      <c r="AQ67" s="80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6">
        <v>0</v>
      </c>
      <c r="AX67" s="80">
        <v>0</v>
      </c>
      <c r="AY67" s="80">
        <v>0</v>
      </c>
      <c r="AZ67" s="80">
        <v>0</v>
      </c>
      <c r="BA67" s="80">
        <v>0</v>
      </c>
      <c r="BB67" s="26">
        <v>0</v>
      </c>
      <c r="BC67" s="26">
        <v>0</v>
      </c>
      <c r="BD67" s="26">
        <v>0</v>
      </c>
      <c r="BE67" s="26">
        <v>0</v>
      </c>
      <c r="BF67" s="26">
        <v>0</v>
      </c>
      <c r="BG67" s="26">
        <v>0</v>
      </c>
      <c r="BH67" s="80">
        <v>0</v>
      </c>
      <c r="BI67" s="80">
        <v>0</v>
      </c>
      <c r="BJ67" s="80">
        <v>0</v>
      </c>
      <c r="BK67" s="80">
        <v>0</v>
      </c>
      <c r="BL67" s="26">
        <v>0</v>
      </c>
      <c r="BM67" s="26">
        <v>0</v>
      </c>
      <c r="BN67" s="26">
        <v>0</v>
      </c>
      <c r="BO67" s="26">
        <v>0</v>
      </c>
      <c r="BP67" s="26">
        <v>0</v>
      </c>
      <c r="BQ67" s="26">
        <v>0</v>
      </c>
      <c r="BR67" s="80">
        <v>0</v>
      </c>
      <c r="BS67" s="80">
        <v>0</v>
      </c>
      <c r="BT67" s="80">
        <v>0</v>
      </c>
      <c r="BU67" s="80">
        <v>0</v>
      </c>
    </row>
    <row r="68" spans="1:73" x14ac:dyDescent="0.25">
      <c r="A68" s="162" t="s">
        <v>144</v>
      </c>
      <c r="B68" s="163" t="s">
        <v>230</v>
      </c>
      <c r="C68" s="75" t="s">
        <v>259</v>
      </c>
      <c r="D68" s="177">
        <v>0</v>
      </c>
      <c r="E68" s="177">
        <v>0</v>
      </c>
      <c r="F68" s="177">
        <v>0</v>
      </c>
      <c r="G68" s="177">
        <v>0</v>
      </c>
      <c r="H68" s="177">
        <v>0</v>
      </c>
      <c r="I68" s="177">
        <v>0</v>
      </c>
      <c r="J68" s="178">
        <v>0</v>
      </c>
      <c r="K68" s="178">
        <v>0</v>
      </c>
      <c r="L68" s="178">
        <v>0</v>
      </c>
      <c r="M68" s="178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80">
        <v>0</v>
      </c>
      <c r="U68" s="80">
        <v>0</v>
      </c>
      <c r="V68" s="80">
        <v>0</v>
      </c>
      <c r="W68" s="80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80">
        <v>0</v>
      </c>
      <c r="AE68" s="80">
        <v>0</v>
      </c>
      <c r="AF68" s="80">
        <v>0</v>
      </c>
      <c r="AG68" s="80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80">
        <v>0</v>
      </c>
      <c r="AO68" s="80">
        <v>0</v>
      </c>
      <c r="AP68" s="80">
        <v>0</v>
      </c>
      <c r="AQ68" s="80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6">
        <v>0</v>
      </c>
      <c r="AX68" s="80">
        <v>0</v>
      </c>
      <c r="AY68" s="80">
        <v>0</v>
      </c>
      <c r="AZ68" s="80">
        <v>0</v>
      </c>
      <c r="BA68" s="80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80">
        <v>0</v>
      </c>
      <c r="BI68" s="80">
        <v>0</v>
      </c>
      <c r="BJ68" s="80">
        <v>0</v>
      </c>
      <c r="BK68" s="80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80">
        <v>0</v>
      </c>
      <c r="BS68" s="80">
        <v>0</v>
      </c>
      <c r="BT68" s="80">
        <v>0</v>
      </c>
      <c r="BU68" s="80">
        <v>0</v>
      </c>
    </row>
    <row r="69" spans="1:73" x14ac:dyDescent="0.25">
      <c r="A69" s="162" t="s">
        <v>231</v>
      </c>
      <c r="B69" s="163" t="s">
        <v>232</v>
      </c>
      <c r="C69" s="75" t="s">
        <v>259</v>
      </c>
      <c r="D69" s="177">
        <v>0</v>
      </c>
      <c r="E69" s="177">
        <v>0</v>
      </c>
      <c r="F69" s="177">
        <v>0</v>
      </c>
      <c r="G69" s="177">
        <v>0</v>
      </c>
      <c r="H69" s="177">
        <v>0</v>
      </c>
      <c r="I69" s="177">
        <v>0</v>
      </c>
      <c r="J69" s="178">
        <v>0</v>
      </c>
      <c r="K69" s="178">
        <v>0</v>
      </c>
      <c r="L69" s="178">
        <v>0</v>
      </c>
      <c r="M69" s="178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80">
        <v>0</v>
      </c>
      <c r="U69" s="80">
        <v>0</v>
      </c>
      <c r="V69" s="80">
        <v>0</v>
      </c>
      <c r="W69" s="80">
        <v>0</v>
      </c>
      <c r="X69" s="177">
        <v>0</v>
      </c>
      <c r="Y69" s="177">
        <v>0</v>
      </c>
      <c r="Z69" s="177">
        <v>0</v>
      </c>
      <c r="AA69" s="177">
        <v>0</v>
      </c>
      <c r="AB69" s="177">
        <v>0</v>
      </c>
      <c r="AC69" s="177">
        <v>0</v>
      </c>
      <c r="AD69" s="80">
        <v>0</v>
      </c>
      <c r="AE69" s="80">
        <v>0</v>
      </c>
      <c r="AF69" s="80">
        <v>0</v>
      </c>
      <c r="AG69" s="80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80">
        <v>0</v>
      </c>
      <c r="AO69" s="80">
        <v>0</v>
      </c>
      <c r="AP69" s="80">
        <v>0</v>
      </c>
      <c r="AQ69" s="80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80">
        <v>0</v>
      </c>
      <c r="AY69" s="80">
        <v>0</v>
      </c>
      <c r="AZ69" s="80">
        <v>0</v>
      </c>
      <c r="BA69" s="80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80">
        <v>0</v>
      </c>
      <c r="BI69" s="80">
        <v>0</v>
      </c>
      <c r="BJ69" s="80">
        <v>0</v>
      </c>
      <c r="BK69" s="80">
        <v>0</v>
      </c>
      <c r="BL69" s="26">
        <v>0</v>
      </c>
      <c r="BM69" s="26">
        <v>0</v>
      </c>
      <c r="BN69" s="26">
        <v>0</v>
      </c>
      <c r="BO69" s="26"/>
      <c r="BP69" s="26">
        <v>0</v>
      </c>
      <c r="BQ69" s="26">
        <v>0</v>
      </c>
      <c r="BR69" s="80">
        <v>0</v>
      </c>
      <c r="BS69" s="80">
        <v>0</v>
      </c>
      <c r="BT69" s="80">
        <v>0</v>
      </c>
      <c r="BU69" s="80">
        <v>0</v>
      </c>
    </row>
    <row r="70" spans="1:73" ht="30" x14ac:dyDescent="0.25">
      <c r="A70" s="162" t="s">
        <v>233</v>
      </c>
      <c r="B70" s="163" t="s">
        <v>234</v>
      </c>
      <c r="C70" s="75" t="s">
        <v>259</v>
      </c>
      <c r="D70" s="177">
        <f t="shared" ref="D70:M70" si="124">D71</f>
        <v>0</v>
      </c>
      <c r="E70" s="177">
        <f t="shared" si="124"/>
        <v>0</v>
      </c>
      <c r="F70" s="177">
        <f t="shared" si="124"/>
        <v>0</v>
      </c>
      <c r="G70" s="177">
        <f t="shared" si="124"/>
        <v>0</v>
      </c>
      <c r="H70" s="177">
        <f t="shared" si="124"/>
        <v>0</v>
      </c>
      <c r="I70" s="177">
        <f t="shared" si="124"/>
        <v>0</v>
      </c>
      <c r="J70" s="178">
        <f t="shared" si="124"/>
        <v>0</v>
      </c>
      <c r="K70" s="178">
        <f t="shared" si="124"/>
        <v>0</v>
      </c>
      <c r="L70" s="178">
        <f t="shared" si="124"/>
        <v>0</v>
      </c>
      <c r="M70" s="178">
        <f t="shared" si="124"/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80">
        <v>0</v>
      </c>
      <c r="U70" s="80">
        <v>0</v>
      </c>
      <c r="V70" s="80">
        <v>0</v>
      </c>
      <c r="W70" s="80">
        <v>0</v>
      </c>
      <c r="X70" s="177">
        <f t="shared" ref="X70:AG70" si="125">X71</f>
        <v>0</v>
      </c>
      <c r="Y70" s="177">
        <f t="shared" si="125"/>
        <v>0</v>
      </c>
      <c r="Z70" s="177">
        <f t="shared" si="125"/>
        <v>0</v>
      </c>
      <c r="AA70" s="177">
        <f t="shared" si="125"/>
        <v>0</v>
      </c>
      <c r="AB70" s="177">
        <f t="shared" si="125"/>
        <v>0</v>
      </c>
      <c r="AC70" s="177">
        <f t="shared" si="125"/>
        <v>0</v>
      </c>
      <c r="AD70" s="80">
        <f t="shared" si="125"/>
        <v>0</v>
      </c>
      <c r="AE70" s="80">
        <f t="shared" si="125"/>
        <v>0</v>
      </c>
      <c r="AF70" s="80">
        <f t="shared" si="125"/>
        <v>0</v>
      </c>
      <c r="AG70" s="80">
        <f t="shared" si="125"/>
        <v>0</v>
      </c>
      <c r="AH70" s="26">
        <v>0</v>
      </c>
      <c r="AI70" s="26">
        <v>0</v>
      </c>
      <c r="AJ70" s="26">
        <v>0</v>
      </c>
      <c r="AK70" s="26">
        <v>0</v>
      </c>
      <c r="AL70" s="26">
        <v>0</v>
      </c>
      <c r="AM70" s="26">
        <v>0</v>
      </c>
      <c r="AN70" s="80">
        <v>0</v>
      </c>
      <c r="AO70" s="80">
        <v>0</v>
      </c>
      <c r="AP70" s="80">
        <v>0</v>
      </c>
      <c r="AQ70" s="80">
        <v>0</v>
      </c>
      <c r="AR70" s="26">
        <v>0</v>
      </c>
      <c r="AS70" s="26">
        <v>0</v>
      </c>
      <c r="AT70" s="26">
        <v>0</v>
      </c>
      <c r="AU70" s="26">
        <v>0</v>
      </c>
      <c r="AV70" s="26">
        <v>0</v>
      </c>
      <c r="AW70" s="26">
        <v>0</v>
      </c>
      <c r="AX70" s="80">
        <v>0</v>
      </c>
      <c r="AY70" s="80">
        <v>0</v>
      </c>
      <c r="AZ70" s="80">
        <v>0</v>
      </c>
      <c r="BA70" s="80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80">
        <v>0</v>
      </c>
      <c r="BI70" s="80">
        <v>0</v>
      </c>
      <c r="BJ70" s="80">
        <v>0</v>
      </c>
      <c r="BK70" s="80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80">
        <v>0</v>
      </c>
      <c r="BS70" s="80">
        <v>0</v>
      </c>
      <c r="BT70" s="80">
        <v>0</v>
      </c>
      <c r="BU70" s="80">
        <v>0</v>
      </c>
    </row>
    <row r="71" spans="1:73" ht="30" x14ac:dyDescent="0.25">
      <c r="A71" s="162" t="s">
        <v>235</v>
      </c>
      <c r="B71" s="163" t="s">
        <v>236</v>
      </c>
      <c r="C71" s="75" t="s">
        <v>259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8">
        <v>0</v>
      </c>
      <c r="K71" s="178">
        <v>0</v>
      </c>
      <c r="L71" s="178">
        <v>0</v>
      </c>
      <c r="M71" s="178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80">
        <v>0</v>
      </c>
      <c r="U71" s="80">
        <v>0</v>
      </c>
      <c r="V71" s="80">
        <v>0</v>
      </c>
      <c r="W71" s="80">
        <v>0</v>
      </c>
      <c r="X71" s="177">
        <v>0</v>
      </c>
      <c r="Y71" s="177">
        <v>0</v>
      </c>
      <c r="Z71" s="177">
        <v>0</v>
      </c>
      <c r="AA71" s="177">
        <v>0</v>
      </c>
      <c r="AB71" s="177">
        <v>0</v>
      </c>
      <c r="AC71" s="177">
        <v>0</v>
      </c>
      <c r="AD71" s="80">
        <v>0</v>
      </c>
      <c r="AE71" s="80">
        <v>0</v>
      </c>
      <c r="AF71" s="80">
        <v>0</v>
      </c>
      <c r="AG71" s="80">
        <v>0</v>
      </c>
      <c r="AH71" s="26">
        <v>0</v>
      </c>
      <c r="AI71" s="26">
        <v>0</v>
      </c>
      <c r="AJ71" s="26">
        <v>0</v>
      </c>
      <c r="AK71" s="26">
        <v>0</v>
      </c>
      <c r="AL71" s="26">
        <v>0</v>
      </c>
      <c r="AM71" s="26">
        <v>0</v>
      </c>
      <c r="AN71" s="80">
        <v>0</v>
      </c>
      <c r="AO71" s="80">
        <v>0</v>
      </c>
      <c r="AP71" s="80">
        <v>0</v>
      </c>
      <c r="AQ71" s="80">
        <v>0</v>
      </c>
      <c r="AR71" s="26">
        <v>0</v>
      </c>
      <c r="AS71" s="26">
        <v>0</v>
      </c>
      <c r="AT71" s="26">
        <v>0</v>
      </c>
      <c r="AU71" s="26">
        <v>0</v>
      </c>
      <c r="AV71" s="26">
        <v>0</v>
      </c>
      <c r="AW71" s="26">
        <v>0</v>
      </c>
      <c r="AX71" s="80">
        <v>0</v>
      </c>
      <c r="AY71" s="80">
        <v>0</v>
      </c>
      <c r="AZ71" s="80">
        <v>0</v>
      </c>
      <c r="BA71" s="80">
        <v>0</v>
      </c>
      <c r="BB71" s="26">
        <v>0</v>
      </c>
      <c r="BC71" s="26">
        <v>0</v>
      </c>
      <c r="BD71" s="26">
        <v>0</v>
      </c>
      <c r="BE71" s="26">
        <v>0</v>
      </c>
      <c r="BF71" s="26">
        <v>0</v>
      </c>
      <c r="BG71" s="26">
        <v>0</v>
      </c>
      <c r="BH71" s="80">
        <v>0</v>
      </c>
      <c r="BI71" s="80">
        <v>0</v>
      </c>
      <c r="BJ71" s="80">
        <v>0</v>
      </c>
      <c r="BK71" s="80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80">
        <v>0</v>
      </c>
      <c r="BS71" s="80">
        <v>0</v>
      </c>
      <c r="BT71" s="80">
        <v>0</v>
      </c>
      <c r="BU71" s="80">
        <v>0</v>
      </c>
    </row>
    <row r="72" spans="1:73" ht="30" x14ac:dyDescent="0.25">
      <c r="A72" s="162" t="s">
        <v>237</v>
      </c>
      <c r="B72" s="163" t="s">
        <v>238</v>
      </c>
      <c r="C72" s="75" t="s">
        <v>259</v>
      </c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8">
        <v>0</v>
      </c>
      <c r="K72" s="178">
        <v>0</v>
      </c>
      <c r="L72" s="178">
        <v>0</v>
      </c>
      <c r="M72" s="178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80">
        <v>0</v>
      </c>
      <c r="U72" s="80">
        <v>0</v>
      </c>
      <c r="V72" s="80">
        <v>0</v>
      </c>
      <c r="W72" s="80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80">
        <v>0</v>
      </c>
      <c r="AE72" s="80">
        <v>0</v>
      </c>
      <c r="AF72" s="80">
        <v>0</v>
      </c>
      <c r="AG72" s="80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80">
        <v>0</v>
      </c>
      <c r="AO72" s="80">
        <v>0</v>
      </c>
      <c r="AP72" s="80">
        <v>0</v>
      </c>
      <c r="AQ72" s="80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80">
        <v>0</v>
      </c>
      <c r="AY72" s="80">
        <v>0</v>
      </c>
      <c r="AZ72" s="80">
        <v>0</v>
      </c>
      <c r="BA72" s="80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80">
        <v>0</v>
      </c>
      <c r="BI72" s="80">
        <v>0</v>
      </c>
      <c r="BJ72" s="80">
        <v>0</v>
      </c>
      <c r="BK72" s="80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80">
        <v>0</v>
      </c>
      <c r="BS72" s="80">
        <v>0</v>
      </c>
      <c r="BT72" s="80">
        <v>0</v>
      </c>
      <c r="BU72" s="80">
        <v>0</v>
      </c>
    </row>
    <row r="73" spans="1:73" ht="30" x14ac:dyDescent="0.25">
      <c r="A73" s="162" t="s">
        <v>239</v>
      </c>
      <c r="B73" s="163" t="s">
        <v>240</v>
      </c>
      <c r="C73" s="75" t="s">
        <v>259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8">
        <v>0</v>
      </c>
      <c r="K73" s="178">
        <v>0</v>
      </c>
      <c r="L73" s="178">
        <v>0</v>
      </c>
      <c r="M73" s="178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80">
        <v>0</v>
      </c>
      <c r="U73" s="80">
        <v>0</v>
      </c>
      <c r="V73" s="80">
        <v>0</v>
      </c>
      <c r="W73" s="80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80">
        <v>0</v>
      </c>
      <c r="AE73" s="80">
        <v>0</v>
      </c>
      <c r="AF73" s="80">
        <v>0</v>
      </c>
      <c r="AG73" s="80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80">
        <v>0</v>
      </c>
      <c r="AO73" s="80">
        <v>0</v>
      </c>
      <c r="AP73" s="80">
        <v>0</v>
      </c>
      <c r="AQ73" s="80">
        <v>0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80">
        <v>0</v>
      </c>
      <c r="AY73" s="80">
        <v>0</v>
      </c>
      <c r="AZ73" s="80">
        <v>0</v>
      </c>
      <c r="BA73" s="80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80">
        <v>0</v>
      </c>
      <c r="BI73" s="80">
        <v>0</v>
      </c>
      <c r="BJ73" s="80">
        <v>0</v>
      </c>
      <c r="BK73" s="80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80">
        <v>0</v>
      </c>
      <c r="BS73" s="80">
        <v>0</v>
      </c>
      <c r="BT73" s="80">
        <v>0</v>
      </c>
      <c r="BU73" s="80">
        <v>0</v>
      </c>
    </row>
    <row r="74" spans="1:73" ht="30" x14ac:dyDescent="0.25">
      <c r="A74" s="162" t="s">
        <v>241</v>
      </c>
      <c r="B74" s="163" t="s">
        <v>242</v>
      </c>
      <c r="C74" s="75" t="s">
        <v>259</v>
      </c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8">
        <v>0</v>
      </c>
      <c r="K74" s="178">
        <v>0</v>
      </c>
      <c r="L74" s="178">
        <v>0</v>
      </c>
      <c r="M74" s="178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80">
        <v>0</v>
      </c>
      <c r="U74" s="80">
        <v>0</v>
      </c>
      <c r="V74" s="80">
        <v>0</v>
      </c>
      <c r="W74" s="80">
        <v>0</v>
      </c>
      <c r="X74" s="177">
        <v>0</v>
      </c>
      <c r="Y74" s="177">
        <v>0</v>
      </c>
      <c r="Z74" s="177">
        <v>0</v>
      </c>
      <c r="AA74" s="177">
        <v>0</v>
      </c>
      <c r="AB74" s="177">
        <v>0</v>
      </c>
      <c r="AC74" s="177">
        <v>0</v>
      </c>
      <c r="AD74" s="80">
        <v>0</v>
      </c>
      <c r="AE74" s="80">
        <v>0</v>
      </c>
      <c r="AF74" s="80">
        <v>0</v>
      </c>
      <c r="AG74" s="80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6">
        <v>0</v>
      </c>
      <c r="AN74" s="80">
        <v>0</v>
      </c>
      <c r="AO74" s="80">
        <v>0</v>
      </c>
      <c r="AP74" s="80">
        <v>0</v>
      </c>
      <c r="AQ74" s="80">
        <v>0</v>
      </c>
      <c r="AR74" s="26">
        <v>0</v>
      </c>
      <c r="AS74" s="26">
        <v>0</v>
      </c>
      <c r="AT74" s="26">
        <v>0</v>
      </c>
      <c r="AU74" s="26">
        <v>0</v>
      </c>
      <c r="AV74" s="26">
        <v>0</v>
      </c>
      <c r="AW74" s="26">
        <v>0</v>
      </c>
      <c r="AX74" s="80">
        <v>0</v>
      </c>
      <c r="AY74" s="80">
        <v>0</v>
      </c>
      <c r="AZ74" s="80">
        <v>0</v>
      </c>
      <c r="BA74" s="80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80">
        <v>0</v>
      </c>
      <c r="BI74" s="80">
        <v>0</v>
      </c>
      <c r="BJ74" s="80">
        <v>0</v>
      </c>
      <c r="BK74" s="80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80">
        <v>0</v>
      </c>
      <c r="BS74" s="80">
        <v>0</v>
      </c>
      <c r="BT74" s="80">
        <v>0</v>
      </c>
      <c r="BU74" s="80">
        <v>0</v>
      </c>
    </row>
    <row r="75" spans="1:73" ht="30" x14ac:dyDescent="0.25">
      <c r="A75" s="162" t="s">
        <v>243</v>
      </c>
      <c r="B75" s="163" t="s">
        <v>244</v>
      </c>
      <c r="C75" s="75" t="s">
        <v>259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8">
        <v>0</v>
      </c>
      <c r="K75" s="178">
        <v>0</v>
      </c>
      <c r="L75" s="178">
        <v>0</v>
      </c>
      <c r="M75" s="178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80">
        <v>0</v>
      </c>
      <c r="U75" s="80">
        <v>0</v>
      </c>
      <c r="V75" s="80">
        <v>0</v>
      </c>
      <c r="W75" s="80">
        <v>0</v>
      </c>
      <c r="X75" s="177">
        <v>0</v>
      </c>
      <c r="Y75" s="177">
        <v>0</v>
      </c>
      <c r="Z75" s="177">
        <v>0</v>
      </c>
      <c r="AA75" s="177">
        <v>0</v>
      </c>
      <c r="AB75" s="177">
        <v>0</v>
      </c>
      <c r="AC75" s="177">
        <v>0</v>
      </c>
      <c r="AD75" s="80">
        <v>0</v>
      </c>
      <c r="AE75" s="80">
        <v>0</v>
      </c>
      <c r="AF75" s="80">
        <v>0</v>
      </c>
      <c r="AG75" s="80">
        <v>0</v>
      </c>
      <c r="AH75" s="26">
        <v>0</v>
      </c>
      <c r="AI75" s="26">
        <v>0</v>
      </c>
      <c r="AJ75" s="26">
        <v>0</v>
      </c>
      <c r="AK75" s="26">
        <v>0</v>
      </c>
      <c r="AL75" s="26">
        <v>0</v>
      </c>
      <c r="AM75" s="26">
        <v>0</v>
      </c>
      <c r="AN75" s="80">
        <v>0</v>
      </c>
      <c r="AO75" s="80">
        <v>0</v>
      </c>
      <c r="AP75" s="80">
        <v>0</v>
      </c>
      <c r="AQ75" s="80">
        <v>0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80">
        <v>0</v>
      </c>
      <c r="AY75" s="80">
        <v>0</v>
      </c>
      <c r="AZ75" s="80">
        <v>0</v>
      </c>
      <c r="BA75" s="80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80">
        <v>0</v>
      </c>
      <c r="BI75" s="80">
        <v>0</v>
      </c>
      <c r="BJ75" s="80">
        <v>0</v>
      </c>
      <c r="BK75" s="80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80">
        <v>0</v>
      </c>
      <c r="BS75" s="80">
        <v>0</v>
      </c>
      <c r="BT75" s="80">
        <v>0</v>
      </c>
      <c r="BU75" s="80">
        <v>0</v>
      </c>
    </row>
    <row r="76" spans="1:73" x14ac:dyDescent="0.25">
      <c r="A76" s="162" t="s">
        <v>245</v>
      </c>
      <c r="B76" s="163" t="s">
        <v>246</v>
      </c>
      <c r="C76" s="75" t="s">
        <v>259</v>
      </c>
      <c r="D76" s="177">
        <v>0</v>
      </c>
      <c r="E76" s="177">
        <v>0</v>
      </c>
      <c r="F76" s="177">
        <v>0</v>
      </c>
      <c r="G76" s="177">
        <v>0</v>
      </c>
      <c r="H76" s="177">
        <v>0</v>
      </c>
      <c r="I76" s="177">
        <v>0</v>
      </c>
      <c r="J76" s="178">
        <v>0</v>
      </c>
      <c r="K76" s="178">
        <v>0</v>
      </c>
      <c r="L76" s="178">
        <v>0</v>
      </c>
      <c r="M76" s="178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80">
        <v>0</v>
      </c>
      <c r="U76" s="80">
        <v>0</v>
      </c>
      <c r="V76" s="80">
        <v>0</v>
      </c>
      <c r="W76" s="80">
        <v>0</v>
      </c>
      <c r="X76" s="177">
        <v>0</v>
      </c>
      <c r="Y76" s="177">
        <v>0</v>
      </c>
      <c r="Z76" s="177">
        <v>0</v>
      </c>
      <c r="AA76" s="177">
        <v>0</v>
      </c>
      <c r="AB76" s="177">
        <v>0</v>
      </c>
      <c r="AC76" s="177">
        <v>0</v>
      </c>
      <c r="AD76" s="80">
        <v>0</v>
      </c>
      <c r="AE76" s="80">
        <v>0</v>
      </c>
      <c r="AF76" s="80">
        <v>0</v>
      </c>
      <c r="AG76" s="80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80">
        <v>0</v>
      </c>
      <c r="AO76" s="80">
        <v>0</v>
      </c>
      <c r="AP76" s="80">
        <v>0</v>
      </c>
      <c r="AQ76" s="80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80">
        <v>0</v>
      </c>
      <c r="AY76" s="80">
        <v>0</v>
      </c>
      <c r="AZ76" s="80">
        <v>0</v>
      </c>
      <c r="BA76" s="80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80">
        <v>0</v>
      </c>
      <c r="BI76" s="80">
        <v>0</v>
      </c>
      <c r="BJ76" s="80">
        <v>0</v>
      </c>
      <c r="BK76" s="80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80">
        <v>0</v>
      </c>
      <c r="BS76" s="80">
        <v>0</v>
      </c>
      <c r="BT76" s="80">
        <v>0</v>
      </c>
      <c r="BU76" s="80">
        <v>0</v>
      </c>
    </row>
    <row r="77" spans="1:73" ht="30" x14ac:dyDescent="0.25">
      <c r="A77" s="162" t="s">
        <v>247</v>
      </c>
      <c r="B77" s="163" t="s">
        <v>248</v>
      </c>
      <c r="C77" s="75" t="s">
        <v>259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8">
        <v>0</v>
      </c>
      <c r="K77" s="178">
        <v>0</v>
      </c>
      <c r="L77" s="178">
        <v>0</v>
      </c>
      <c r="M77" s="178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80">
        <v>0</v>
      </c>
      <c r="U77" s="80">
        <v>0</v>
      </c>
      <c r="V77" s="80">
        <v>0</v>
      </c>
      <c r="W77" s="80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80">
        <v>0</v>
      </c>
      <c r="AE77" s="80">
        <v>0</v>
      </c>
      <c r="AF77" s="80">
        <v>0</v>
      </c>
      <c r="AG77" s="80">
        <v>0</v>
      </c>
      <c r="AH77" s="26">
        <v>0</v>
      </c>
      <c r="AI77" s="26">
        <v>0</v>
      </c>
      <c r="AJ77" s="26">
        <v>0</v>
      </c>
      <c r="AK77" s="26">
        <v>0</v>
      </c>
      <c r="AL77" s="26">
        <v>0</v>
      </c>
      <c r="AM77" s="26">
        <v>0</v>
      </c>
      <c r="AN77" s="80">
        <v>0</v>
      </c>
      <c r="AO77" s="80">
        <v>0</v>
      </c>
      <c r="AP77" s="80">
        <v>0</v>
      </c>
      <c r="AQ77" s="80">
        <v>0</v>
      </c>
      <c r="AR77" s="26">
        <v>0</v>
      </c>
      <c r="AS77" s="26">
        <v>0</v>
      </c>
      <c r="AT77" s="26">
        <v>0</v>
      </c>
      <c r="AU77" s="26">
        <v>0</v>
      </c>
      <c r="AV77" s="26">
        <v>0</v>
      </c>
      <c r="AW77" s="26">
        <v>0</v>
      </c>
      <c r="AX77" s="80">
        <v>0</v>
      </c>
      <c r="AY77" s="80">
        <v>0</v>
      </c>
      <c r="AZ77" s="80">
        <v>0</v>
      </c>
      <c r="BA77" s="80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80">
        <v>0</v>
      </c>
      <c r="BI77" s="80">
        <v>0</v>
      </c>
      <c r="BJ77" s="80">
        <v>0</v>
      </c>
      <c r="BK77" s="80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80">
        <v>0</v>
      </c>
      <c r="BS77" s="80">
        <v>0</v>
      </c>
      <c r="BT77" s="80">
        <v>0</v>
      </c>
      <c r="BU77" s="80">
        <v>0</v>
      </c>
    </row>
    <row r="78" spans="1:73" ht="45" x14ac:dyDescent="0.25">
      <c r="A78" s="162" t="s">
        <v>145</v>
      </c>
      <c r="B78" s="163" t="s">
        <v>249</v>
      </c>
      <c r="C78" s="75" t="s">
        <v>259</v>
      </c>
      <c r="D78" s="177">
        <v>0</v>
      </c>
      <c r="E78" s="177">
        <v>0</v>
      </c>
      <c r="F78" s="177">
        <v>0</v>
      </c>
      <c r="G78" s="177">
        <v>0</v>
      </c>
      <c r="H78" s="177">
        <v>0</v>
      </c>
      <c r="I78" s="177">
        <v>0</v>
      </c>
      <c r="J78" s="178">
        <v>0</v>
      </c>
      <c r="K78" s="178">
        <v>0</v>
      </c>
      <c r="L78" s="178">
        <v>0</v>
      </c>
      <c r="M78" s="178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80">
        <v>0</v>
      </c>
      <c r="U78" s="80">
        <v>0</v>
      </c>
      <c r="V78" s="80">
        <v>0</v>
      </c>
      <c r="W78" s="80">
        <v>0</v>
      </c>
      <c r="X78" s="177">
        <v>0</v>
      </c>
      <c r="Y78" s="177">
        <v>0</v>
      </c>
      <c r="Z78" s="177">
        <v>0</v>
      </c>
      <c r="AA78" s="177">
        <v>0</v>
      </c>
      <c r="AB78" s="177">
        <v>0</v>
      </c>
      <c r="AC78" s="177">
        <v>0</v>
      </c>
      <c r="AD78" s="80">
        <v>0</v>
      </c>
      <c r="AE78" s="80">
        <v>0</v>
      </c>
      <c r="AF78" s="80">
        <v>0</v>
      </c>
      <c r="AG78" s="80">
        <v>0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26">
        <v>0</v>
      </c>
      <c r="AN78" s="80">
        <v>0</v>
      </c>
      <c r="AO78" s="80">
        <v>0</v>
      </c>
      <c r="AP78" s="80">
        <v>0</v>
      </c>
      <c r="AQ78" s="80">
        <v>0</v>
      </c>
      <c r="AR78" s="26">
        <v>0</v>
      </c>
      <c r="AS78" s="26">
        <v>0</v>
      </c>
      <c r="AT78" s="26">
        <v>0</v>
      </c>
      <c r="AU78" s="26">
        <v>0</v>
      </c>
      <c r="AV78" s="26">
        <v>0</v>
      </c>
      <c r="AW78" s="26">
        <v>0</v>
      </c>
      <c r="AX78" s="80">
        <v>0</v>
      </c>
      <c r="AY78" s="80">
        <v>0</v>
      </c>
      <c r="AZ78" s="80">
        <v>0</v>
      </c>
      <c r="BA78" s="80">
        <v>0</v>
      </c>
      <c r="BB78" s="26">
        <v>0</v>
      </c>
      <c r="BC78" s="26">
        <v>0</v>
      </c>
      <c r="BD78" s="26">
        <v>0</v>
      </c>
      <c r="BE78" s="26">
        <v>0</v>
      </c>
      <c r="BF78" s="26">
        <v>0</v>
      </c>
      <c r="BG78" s="26">
        <v>0</v>
      </c>
      <c r="BH78" s="80">
        <v>0</v>
      </c>
      <c r="BI78" s="80">
        <v>0</v>
      </c>
      <c r="BJ78" s="80">
        <v>0</v>
      </c>
      <c r="BK78" s="80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0</v>
      </c>
      <c r="BQ78" s="26">
        <v>0</v>
      </c>
      <c r="BR78" s="80">
        <v>0</v>
      </c>
      <c r="BS78" s="80">
        <v>0</v>
      </c>
      <c r="BT78" s="80">
        <v>0</v>
      </c>
      <c r="BU78" s="80">
        <v>0</v>
      </c>
    </row>
    <row r="79" spans="1:73" ht="30" x14ac:dyDescent="0.25">
      <c r="A79" s="162" t="s">
        <v>250</v>
      </c>
      <c r="B79" s="163" t="s">
        <v>251</v>
      </c>
      <c r="C79" s="75" t="s">
        <v>259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8">
        <v>0</v>
      </c>
      <c r="K79" s="178">
        <v>0</v>
      </c>
      <c r="L79" s="178">
        <v>0</v>
      </c>
      <c r="M79" s="178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80">
        <v>0</v>
      </c>
      <c r="U79" s="80">
        <v>0</v>
      </c>
      <c r="V79" s="80">
        <v>0</v>
      </c>
      <c r="W79" s="80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80">
        <v>0</v>
      </c>
      <c r="AE79" s="80">
        <v>0</v>
      </c>
      <c r="AF79" s="80">
        <v>0</v>
      </c>
      <c r="AG79" s="80">
        <v>0</v>
      </c>
      <c r="AH79" s="26">
        <v>0</v>
      </c>
      <c r="AI79" s="26">
        <v>0</v>
      </c>
      <c r="AJ79" s="26">
        <v>0</v>
      </c>
      <c r="AK79" s="26">
        <v>0</v>
      </c>
      <c r="AL79" s="26">
        <v>0</v>
      </c>
      <c r="AM79" s="26">
        <v>0</v>
      </c>
      <c r="AN79" s="80">
        <v>0</v>
      </c>
      <c r="AO79" s="80">
        <v>0</v>
      </c>
      <c r="AP79" s="80">
        <v>0</v>
      </c>
      <c r="AQ79" s="80">
        <v>0</v>
      </c>
      <c r="AR79" s="26">
        <v>0</v>
      </c>
      <c r="AS79" s="26">
        <v>0</v>
      </c>
      <c r="AT79" s="26">
        <v>0</v>
      </c>
      <c r="AU79" s="26">
        <v>0</v>
      </c>
      <c r="AV79" s="26">
        <v>0</v>
      </c>
      <c r="AW79" s="26">
        <v>0</v>
      </c>
      <c r="AX79" s="80">
        <v>0</v>
      </c>
      <c r="AY79" s="80">
        <v>0</v>
      </c>
      <c r="AZ79" s="80">
        <v>0</v>
      </c>
      <c r="BA79" s="80">
        <v>0</v>
      </c>
      <c r="BB79" s="26">
        <v>0</v>
      </c>
      <c r="BC79" s="26">
        <v>0</v>
      </c>
      <c r="BD79" s="26">
        <v>0</v>
      </c>
      <c r="BE79" s="26">
        <v>0</v>
      </c>
      <c r="BF79" s="26">
        <v>0</v>
      </c>
      <c r="BG79" s="26">
        <v>0</v>
      </c>
      <c r="BH79" s="80">
        <v>0</v>
      </c>
      <c r="BI79" s="80">
        <v>0</v>
      </c>
      <c r="BJ79" s="80">
        <v>0</v>
      </c>
      <c r="BK79" s="80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0</v>
      </c>
      <c r="BR79" s="80">
        <v>0</v>
      </c>
      <c r="BS79" s="80">
        <v>0</v>
      </c>
      <c r="BT79" s="80">
        <v>0</v>
      </c>
      <c r="BU79" s="80">
        <v>0</v>
      </c>
    </row>
    <row r="80" spans="1:73" ht="30" x14ac:dyDescent="0.25">
      <c r="A80" s="162" t="s">
        <v>252</v>
      </c>
      <c r="B80" s="163" t="s">
        <v>253</v>
      </c>
      <c r="C80" s="75" t="s">
        <v>259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8">
        <v>0</v>
      </c>
      <c r="K80" s="178">
        <v>0</v>
      </c>
      <c r="L80" s="178">
        <v>0</v>
      </c>
      <c r="M80" s="178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80">
        <v>0</v>
      </c>
      <c r="U80" s="80">
        <v>0</v>
      </c>
      <c r="V80" s="80">
        <v>0</v>
      </c>
      <c r="W80" s="80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80">
        <v>0</v>
      </c>
      <c r="AE80" s="80">
        <v>0</v>
      </c>
      <c r="AF80" s="80">
        <v>0</v>
      </c>
      <c r="AG80" s="80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80">
        <v>0</v>
      </c>
      <c r="AO80" s="80">
        <v>0</v>
      </c>
      <c r="AP80" s="80">
        <v>0</v>
      </c>
      <c r="AQ80" s="80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0</v>
      </c>
      <c r="AW80" s="26">
        <v>0</v>
      </c>
      <c r="AX80" s="80">
        <v>0</v>
      </c>
      <c r="AY80" s="80">
        <v>0</v>
      </c>
      <c r="AZ80" s="80">
        <v>0</v>
      </c>
      <c r="BA80" s="80">
        <v>0</v>
      </c>
      <c r="BB80" s="26">
        <v>0</v>
      </c>
      <c r="BC80" s="26">
        <v>0</v>
      </c>
      <c r="BD80" s="26">
        <v>0</v>
      </c>
      <c r="BE80" s="26">
        <v>0</v>
      </c>
      <c r="BF80" s="26">
        <v>0</v>
      </c>
      <c r="BG80" s="26">
        <v>0</v>
      </c>
      <c r="BH80" s="80">
        <v>0</v>
      </c>
      <c r="BI80" s="80">
        <v>0</v>
      </c>
      <c r="BJ80" s="80">
        <v>0</v>
      </c>
      <c r="BK80" s="80">
        <v>0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80">
        <v>0</v>
      </c>
      <c r="BS80" s="80">
        <v>0</v>
      </c>
      <c r="BT80" s="80">
        <v>0</v>
      </c>
      <c r="BU80" s="80">
        <v>0</v>
      </c>
    </row>
    <row r="81" spans="1:73" ht="30" x14ac:dyDescent="0.25">
      <c r="A81" s="162" t="s">
        <v>146</v>
      </c>
      <c r="B81" s="163" t="s">
        <v>254</v>
      </c>
      <c r="C81" s="75" t="s">
        <v>259</v>
      </c>
      <c r="D81" s="177">
        <f>D82</f>
        <v>0</v>
      </c>
      <c r="E81" s="177">
        <f t="shared" ref="E81:BP81" si="126">E82</f>
        <v>0</v>
      </c>
      <c r="F81" s="177">
        <f t="shared" si="126"/>
        <v>0</v>
      </c>
      <c r="G81" s="177">
        <f t="shared" si="126"/>
        <v>0</v>
      </c>
      <c r="H81" s="177">
        <f t="shared" si="126"/>
        <v>1.68</v>
      </c>
      <c r="I81" s="177">
        <f t="shared" si="126"/>
        <v>0</v>
      </c>
      <c r="J81" s="178">
        <f t="shared" si="126"/>
        <v>0</v>
      </c>
      <c r="K81" s="178">
        <f t="shared" si="126"/>
        <v>0</v>
      </c>
      <c r="L81" s="178">
        <f t="shared" si="126"/>
        <v>0</v>
      </c>
      <c r="M81" s="178">
        <f t="shared" si="126"/>
        <v>0</v>
      </c>
      <c r="N81" s="177">
        <f t="shared" si="126"/>
        <v>0</v>
      </c>
      <c r="O81" s="177">
        <f t="shared" si="126"/>
        <v>0</v>
      </c>
      <c r="P81" s="177">
        <f t="shared" si="126"/>
        <v>0</v>
      </c>
      <c r="Q81" s="177">
        <f t="shared" si="126"/>
        <v>0</v>
      </c>
      <c r="R81" s="177">
        <f t="shared" si="126"/>
        <v>0</v>
      </c>
      <c r="S81" s="177">
        <f t="shared" si="126"/>
        <v>0</v>
      </c>
      <c r="T81" s="177">
        <f t="shared" si="126"/>
        <v>0</v>
      </c>
      <c r="U81" s="177">
        <f t="shared" si="126"/>
        <v>0</v>
      </c>
      <c r="V81" s="177">
        <f t="shared" si="126"/>
        <v>0</v>
      </c>
      <c r="W81" s="177">
        <f t="shared" si="126"/>
        <v>0</v>
      </c>
      <c r="X81" s="177">
        <f t="shared" si="126"/>
        <v>0</v>
      </c>
      <c r="Y81" s="177">
        <f t="shared" si="126"/>
        <v>0</v>
      </c>
      <c r="Z81" s="177">
        <f t="shared" si="126"/>
        <v>0</v>
      </c>
      <c r="AA81" s="177">
        <f t="shared" si="126"/>
        <v>0</v>
      </c>
      <c r="AB81" s="177">
        <f t="shared" si="126"/>
        <v>1.68</v>
      </c>
      <c r="AC81" s="177">
        <f t="shared" si="126"/>
        <v>0</v>
      </c>
      <c r="AD81" s="177">
        <f t="shared" si="126"/>
        <v>0</v>
      </c>
      <c r="AE81" s="177">
        <f t="shared" si="126"/>
        <v>0</v>
      </c>
      <c r="AF81" s="177">
        <f t="shared" si="126"/>
        <v>0</v>
      </c>
      <c r="AG81" s="177">
        <f t="shared" si="126"/>
        <v>0</v>
      </c>
      <c r="AH81" s="177">
        <f t="shared" si="126"/>
        <v>0</v>
      </c>
      <c r="AI81" s="177">
        <f t="shared" si="126"/>
        <v>0</v>
      </c>
      <c r="AJ81" s="177">
        <f t="shared" si="126"/>
        <v>0</v>
      </c>
      <c r="AK81" s="177">
        <f t="shared" si="126"/>
        <v>0</v>
      </c>
      <c r="AL81" s="177">
        <f t="shared" si="126"/>
        <v>0</v>
      </c>
      <c r="AM81" s="177">
        <f t="shared" si="126"/>
        <v>0</v>
      </c>
      <c r="AN81" s="177">
        <f t="shared" si="126"/>
        <v>0</v>
      </c>
      <c r="AO81" s="177">
        <f t="shared" si="126"/>
        <v>0</v>
      </c>
      <c r="AP81" s="177">
        <f t="shared" si="126"/>
        <v>0</v>
      </c>
      <c r="AQ81" s="177">
        <f t="shared" si="126"/>
        <v>0</v>
      </c>
      <c r="AR81" s="177">
        <f t="shared" si="126"/>
        <v>0</v>
      </c>
      <c r="AS81" s="177">
        <f t="shared" si="126"/>
        <v>0</v>
      </c>
      <c r="AT81" s="177">
        <f t="shared" si="126"/>
        <v>0</v>
      </c>
      <c r="AU81" s="177">
        <f t="shared" si="126"/>
        <v>0</v>
      </c>
      <c r="AV81" s="177">
        <f t="shared" si="126"/>
        <v>0</v>
      </c>
      <c r="AW81" s="177">
        <f t="shared" si="126"/>
        <v>0</v>
      </c>
      <c r="AX81" s="178">
        <f t="shared" si="126"/>
        <v>0</v>
      </c>
      <c r="AY81" s="178">
        <f t="shared" si="126"/>
        <v>0</v>
      </c>
      <c r="AZ81" s="178">
        <f t="shared" si="126"/>
        <v>0</v>
      </c>
      <c r="BA81" s="178">
        <f t="shared" si="126"/>
        <v>0</v>
      </c>
      <c r="BB81" s="177">
        <f t="shared" si="126"/>
        <v>0</v>
      </c>
      <c r="BC81" s="177">
        <f t="shared" si="126"/>
        <v>0</v>
      </c>
      <c r="BD81" s="177">
        <f t="shared" si="126"/>
        <v>0</v>
      </c>
      <c r="BE81" s="177">
        <f t="shared" si="126"/>
        <v>0</v>
      </c>
      <c r="BF81" s="177">
        <f t="shared" si="126"/>
        <v>0</v>
      </c>
      <c r="BG81" s="177">
        <f t="shared" si="126"/>
        <v>0</v>
      </c>
      <c r="BH81" s="178">
        <f t="shared" si="126"/>
        <v>0</v>
      </c>
      <c r="BI81" s="178">
        <f t="shared" si="126"/>
        <v>0</v>
      </c>
      <c r="BJ81" s="178">
        <f t="shared" si="126"/>
        <v>0</v>
      </c>
      <c r="BK81" s="178">
        <f t="shared" si="126"/>
        <v>0</v>
      </c>
      <c r="BL81" s="177">
        <f t="shared" si="126"/>
        <v>0</v>
      </c>
      <c r="BM81" s="177">
        <f t="shared" si="126"/>
        <v>0</v>
      </c>
      <c r="BN81" s="177">
        <f t="shared" si="126"/>
        <v>0</v>
      </c>
      <c r="BO81" s="177">
        <f t="shared" si="126"/>
        <v>0</v>
      </c>
      <c r="BP81" s="177">
        <f t="shared" si="126"/>
        <v>1.68</v>
      </c>
      <c r="BQ81" s="177">
        <f t="shared" ref="BQ81:BU81" si="127">BQ82</f>
        <v>0</v>
      </c>
      <c r="BR81" s="178">
        <f t="shared" si="127"/>
        <v>0</v>
      </c>
      <c r="BS81" s="178">
        <f t="shared" si="127"/>
        <v>0</v>
      </c>
      <c r="BT81" s="178">
        <f t="shared" si="127"/>
        <v>0</v>
      </c>
      <c r="BU81" s="178">
        <f t="shared" si="127"/>
        <v>0</v>
      </c>
    </row>
    <row r="82" spans="1:73" s="228" customFormat="1" ht="45" x14ac:dyDescent="0.25">
      <c r="A82" s="236" t="s">
        <v>146</v>
      </c>
      <c r="B82" s="166" t="s">
        <v>509</v>
      </c>
      <c r="C82" s="237" t="s">
        <v>510</v>
      </c>
      <c r="D82" s="177">
        <f>SUM(D83:D84)</f>
        <v>0</v>
      </c>
      <c r="E82" s="177">
        <f t="shared" ref="E82:BK82" si="128">SUM(E83:E84)</f>
        <v>0</v>
      </c>
      <c r="F82" s="177">
        <f t="shared" si="128"/>
        <v>0</v>
      </c>
      <c r="G82" s="177">
        <f t="shared" si="128"/>
        <v>0</v>
      </c>
      <c r="H82" s="177">
        <f t="shared" si="128"/>
        <v>1.68</v>
      </c>
      <c r="I82" s="177">
        <f t="shared" si="128"/>
        <v>0</v>
      </c>
      <c r="J82" s="178">
        <f t="shared" si="128"/>
        <v>0</v>
      </c>
      <c r="K82" s="178">
        <f t="shared" si="128"/>
        <v>0</v>
      </c>
      <c r="L82" s="178">
        <f t="shared" si="128"/>
        <v>0</v>
      </c>
      <c r="M82" s="178">
        <f t="shared" si="128"/>
        <v>0</v>
      </c>
      <c r="N82" s="177">
        <f t="shared" si="128"/>
        <v>0</v>
      </c>
      <c r="O82" s="177">
        <f t="shared" si="128"/>
        <v>0</v>
      </c>
      <c r="P82" s="177">
        <f t="shared" si="128"/>
        <v>0</v>
      </c>
      <c r="Q82" s="177">
        <f t="shared" si="128"/>
        <v>0</v>
      </c>
      <c r="R82" s="177">
        <f t="shared" si="128"/>
        <v>0</v>
      </c>
      <c r="S82" s="177">
        <f t="shared" si="128"/>
        <v>0</v>
      </c>
      <c r="T82" s="177">
        <f t="shared" si="128"/>
        <v>0</v>
      </c>
      <c r="U82" s="177">
        <f t="shared" si="128"/>
        <v>0</v>
      </c>
      <c r="V82" s="177">
        <f t="shared" si="128"/>
        <v>0</v>
      </c>
      <c r="W82" s="177">
        <f t="shared" si="128"/>
        <v>0</v>
      </c>
      <c r="X82" s="177">
        <f t="shared" si="128"/>
        <v>0</v>
      </c>
      <c r="Y82" s="177">
        <f t="shared" si="128"/>
        <v>0</v>
      </c>
      <c r="Z82" s="177">
        <f t="shared" si="128"/>
        <v>0</v>
      </c>
      <c r="AA82" s="177">
        <f t="shared" si="128"/>
        <v>0</v>
      </c>
      <c r="AB82" s="177">
        <f t="shared" si="128"/>
        <v>1.68</v>
      </c>
      <c r="AC82" s="177">
        <f t="shared" si="128"/>
        <v>0</v>
      </c>
      <c r="AD82" s="177">
        <f t="shared" si="128"/>
        <v>0</v>
      </c>
      <c r="AE82" s="177">
        <f t="shared" si="128"/>
        <v>0</v>
      </c>
      <c r="AF82" s="177">
        <f t="shared" si="128"/>
        <v>0</v>
      </c>
      <c r="AG82" s="177">
        <f t="shared" si="128"/>
        <v>0</v>
      </c>
      <c r="AH82" s="177">
        <f t="shared" si="128"/>
        <v>0</v>
      </c>
      <c r="AI82" s="177">
        <f t="shared" si="128"/>
        <v>0</v>
      </c>
      <c r="AJ82" s="177">
        <f t="shared" si="128"/>
        <v>0</v>
      </c>
      <c r="AK82" s="177">
        <f t="shared" si="128"/>
        <v>0</v>
      </c>
      <c r="AL82" s="177">
        <f t="shared" si="128"/>
        <v>0</v>
      </c>
      <c r="AM82" s="177">
        <f t="shared" si="128"/>
        <v>0</v>
      </c>
      <c r="AN82" s="177">
        <f t="shared" si="128"/>
        <v>0</v>
      </c>
      <c r="AO82" s="177">
        <f t="shared" si="128"/>
        <v>0</v>
      </c>
      <c r="AP82" s="177">
        <f t="shared" si="128"/>
        <v>0</v>
      </c>
      <c r="AQ82" s="177">
        <f t="shared" si="128"/>
        <v>0</v>
      </c>
      <c r="AR82" s="177">
        <f t="shared" si="128"/>
        <v>0</v>
      </c>
      <c r="AS82" s="177">
        <f t="shared" si="128"/>
        <v>0</v>
      </c>
      <c r="AT82" s="177">
        <f t="shared" si="128"/>
        <v>0</v>
      </c>
      <c r="AU82" s="177">
        <f t="shared" si="128"/>
        <v>0</v>
      </c>
      <c r="AV82" s="177">
        <f t="shared" si="128"/>
        <v>0</v>
      </c>
      <c r="AW82" s="177">
        <f t="shared" si="128"/>
        <v>0</v>
      </c>
      <c r="AX82" s="178">
        <f t="shared" si="128"/>
        <v>0</v>
      </c>
      <c r="AY82" s="178">
        <f t="shared" si="128"/>
        <v>0</v>
      </c>
      <c r="AZ82" s="178">
        <f t="shared" si="128"/>
        <v>0</v>
      </c>
      <c r="BA82" s="178">
        <f t="shared" si="128"/>
        <v>0</v>
      </c>
      <c r="BB82" s="177">
        <f t="shared" si="128"/>
        <v>0</v>
      </c>
      <c r="BC82" s="177">
        <f t="shared" si="128"/>
        <v>0</v>
      </c>
      <c r="BD82" s="177">
        <f t="shared" si="128"/>
        <v>0</v>
      </c>
      <c r="BE82" s="177">
        <f t="shared" si="128"/>
        <v>0</v>
      </c>
      <c r="BF82" s="177">
        <f t="shared" si="128"/>
        <v>0</v>
      </c>
      <c r="BG82" s="177">
        <f t="shared" si="128"/>
        <v>0</v>
      </c>
      <c r="BH82" s="178">
        <f t="shared" si="128"/>
        <v>0</v>
      </c>
      <c r="BI82" s="178">
        <f t="shared" si="128"/>
        <v>0</v>
      </c>
      <c r="BJ82" s="178">
        <f t="shared" si="128"/>
        <v>0</v>
      </c>
      <c r="BK82" s="178">
        <f t="shared" si="128"/>
        <v>0</v>
      </c>
      <c r="BL82" s="26">
        <f t="shared" ref="BL82" si="129">SUM(N82,X82,AH82,AR82,BB82)</f>
        <v>0</v>
      </c>
      <c r="BM82" s="26">
        <f t="shared" ref="BM82" si="130">SUM(O82,Y82,AI82,AS82,BC82)</f>
        <v>0</v>
      </c>
      <c r="BN82" s="26">
        <f t="shared" ref="BN82" si="131">SUM(P82,Z82,AJ82,AT82,BD82)</f>
        <v>0</v>
      </c>
      <c r="BO82" s="26">
        <f t="shared" ref="BO82" si="132">SUM(Q82,AA82,AK82,AU82,BE82)</f>
        <v>0</v>
      </c>
      <c r="BP82" s="26">
        <f t="shared" ref="BP82" si="133">SUM(R82,AB82,AL82,AV82,BF82)</f>
        <v>1.68</v>
      </c>
      <c r="BQ82" s="26">
        <f t="shared" ref="BQ82" si="134">SUM(S82,AC82,AM82,AW82,BG82)</f>
        <v>0</v>
      </c>
      <c r="BR82" s="170">
        <f t="shared" ref="BR82" si="135">SUM(T82,AD82,AN82,AX82,BH82)</f>
        <v>0</v>
      </c>
      <c r="BS82" s="170">
        <f t="shared" ref="BS82" si="136">SUM(U82,AE82,AO82,AY82,BI82)</f>
        <v>0</v>
      </c>
      <c r="BT82" s="170">
        <f t="shared" ref="BT82" si="137">SUM(V82,AF82,AP82,AZ82,BJ82)</f>
        <v>0</v>
      </c>
      <c r="BU82" s="170">
        <f t="shared" ref="BU82" si="138">SUM(W82,AG82,AQ82,BA82,BK82)</f>
        <v>0</v>
      </c>
    </row>
    <row r="83" spans="1:73" s="228" customFormat="1" ht="75" x14ac:dyDescent="0.25">
      <c r="A83" s="238" t="s">
        <v>146</v>
      </c>
      <c r="B83" s="239" t="s">
        <v>511</v>
      </c>
      <c r="C83" s="239" t="s">
        <v>512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8">
        <v>0</v>
      </c>
      <c r="K83" s="178">
        <v>0</v>
      </c>
      <c r="L83" s="178">
        <v>0</v>
      </c>
      <c r="M83" s="178">
        <v>0</v>
      </c>
      <c r="N83" s="177">
        <v>0</v>
      </c>
      <c r="O83" s="177">
        <v>0</v>
      </c>
      <c r="P83" s="177">
        <v>0</v>
      </c>
      <c r="Q83" s="177">
        <v>0</v>
      </c>
      <c r="R83" s="177">
        <v>0</v>
      </c>
      <c r="S83" s="177">
        <v>0</v>
      </c>
      <c r="T83" s="177">
        <v>0</v>
      </c>
      <c r="U83" s="177">
        <v>0</v>
      </c>
      <c r="V83" s="177">
        <v>0</v>
      </c>
      <c r="W83" s="177">
        <v>0</v>
      </c>
      <c r="X83" s="177">
        <v>0</v>
      </c>
      <c r="Y83" s="177">
        <v>0</v>
      </c>
      <c r="Z83" s="177">
        <v>0</v>
      </c>
      <c r="AA83" s="177">
        <v>0</v>
      </c>
      <c r="AB83" s="177">
        <v>0</v>
      </c>
      <c r="AC83" s="177">
        <v>0</v>
      </c>
      <c r="AD83" s="177">
        <v>0</v>
      </c>
      <c r="AE83" s="177">
        <v>0</v>
      </c>
      <c r="AF83" s="177">
        <v>0</v>
      </c>
      <c r="AG83" s="177">
        <v>0</v>
      </c>
      <c r="AH83" s="177">
        <v>0</v>
      </c>
      <c r="AI83" s="177">
        <v>0</v>
      </c>
      <c r="AJ83" s="177">
        <v>0</v>
      </c>
      <c r="AK83" s="177">
        <v>0</v>
      </c>
      <c r="AL83" s="177">
        <v>0</v>
      </c>
      <c r="AM83" s="177">
        <v>0</v>
      </c>
      <c r="AN83" s="177">
        <v>0</v>
      </c>
      <c r="AO83" s="177">
        <v>0</v>
      </c>
      <c r="AP83" s="177">
        <v>0</v>
      </c>
      <c r="AQ83" s="177">
        <v>0</v>
      </c>
      <c r="AR83" s="177">
        <v>0</v>
      </c>
      <c r="AS83" s="177">
        <v>0</v>
      </c>
      <c r="AT83" s="177">
        <v>0</v>
      </c>
      <c r="AU83" s="177">
        <v>0</v>
      </c>
      <c r="AV83" s="177">
        <v>0</v>
      </c>
      <c r="AW83" s="177">
        <v>0</v>
      </c>
      <c r="AX83" s="178">
        <v>0</v>
      </c>
      <c r="AY83" s="178">
        <v>0</v>
      </c>
      <c r="AZ83" s="178">
        <v>0</v>
      </c>
      <c r="BA83" s="178">
        <v>0</v>
      </c>
      <c r="BB83" s="177">
        <v>0</v>
      </c>
      <c r="BC83" s="177">
        <v>0</v>
      </c>
      <c r="BD83" s="177">
        <v>0</v>
      </c>
      <c r="BE83" s="177">
        <v>0</v>
      </c>
      <c r="BF83" s="177">
        <v>0</v>
      </c>
      <c r="BG83" s="177">
        <v>0</v>
      </c>
      <c r="BH83" s="178">
        <v>0</v>
      </c>
      <c r="BI83" s="178">
        <v>0</v>
      </c>
      <c r="BJ83" s="178">
        <v>0</v>
      </c>
      <c r="BK83" s="178">
        <v>0</v>
      </c>
      <c r="BL83" s="26">
        <f t="shared" ref="BL83:BL84" si="139">SUM(N83,X83,AH83,AR83,BB83)</f>
        <v>0</v>
      </c>
      <c r="BM83" s="26">
        <f t="shared" ref="BM83:BM84" si="140">SUM(O83,Y83,AI83,AS83,BC83)</f>
        <v>0</v>
      </c>
      <c r="BN83" s="26">
        <f t="shared" ref="BN83:BN84" si="141">SUM(P83,Z83,AJ83,AT83,BD83)</f>
        <v>0</v>
      </c>
      <c r="BO83" s="26">
        <f t="shared" ref="BO83:BO84" si="142">SUM(Q83,AA83,AK83,AU83,BE83)</f>
        <v>0</v>
      </c>
      <c r="BP83" s="26">
        <f t="shared" ref="BP83:BP84" si="143">SUM(R83,AB83,AL83,AV83,BF83)</f>
        <v>0</v>
      </c>
      <c r="BQ83" s="26">
        <f t="shared" ref="BQ83:BQ84" si="144">SUM(S83,AC83,AM83,AW83,BG83)</f>
        <v>0</v>
      </c>
      <c r="BR83" s="170">
        <f t="shared" ref="BR83:BR84" si="145">SUM(T83,AD83,AN83,AX83,BH83)</f>
        <v>0</v>
      </c>
      <c r="BS83" s="170">
        <f t="shared" ref="BS83:BS84" si="146">SUM(U83,AE83,AO83,AY83,BI83)</f>
        <v>0</v>
      </c>
      <c r="BT83" s="170">
        <f t="shared" ref="BT83:BT84" si="147">SUM(V83,AF83,AP83,AZ83,BJ83)</f>
        <v>0</v>
      </c>
      <c r="BU83" s="170">
        <f t="shared" ref="BU83:BU84" si="148">SUM(W83,AG83,AQ83,BA83,BK83)</f>
        <v>0</v>
      </c>
    </row>
    <row r="84" spans="1:73" s="228" customFormat="1" ht="75" x14ac:dyDescent="0.25">
      <c r="A84" s="238" t="s">
        <v>146</v>
      </c>
      <c r="B84" s="239" t="s">
        <v>513</v>
      </c>
      <c r="C84" s="239" t="s">
        <v>512</v>
      </c>
      <c r="D84" s="177">
        <v>0</v>
      </c>
      <c r="E84" s="177">
        <v>0</v>
      </c>
      <c r="F84" s="177">
        <v>0</v>
      </c>
      <c r="G84" s="177">
        <v>0</v>
      </c>
      <c r="H84" s="177">
        <v>1.68</v>
      </c>
      <c r="I84" s="177">
        <v>0</v>
      </c>
      <c r="J84" s="178">
        <v>0</v>
      </c>
      <c r="K84" s="178">
        <v>0</v>
      </c>
      <c r="L84" s="178">
        <v>0</v>
      </c>
      <c r="M84" s="178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0</v>
      </c>
      <c r="V84" s="177">
        <v>0</v>
      </c>
      <c r="W84" s="177">
        <v>0</v>
      </c>
      <c r="X84" s="177">
        <v>0</v>
      </c>
      <c r="Y84" s="177">
        <v>0</v>
      </c>
      <c r="Z84" s="177">
        <v>0</v>
      </c>
      <c r="AA84" s="177">
        <v>0</v>
      </c>
      <c r="AB84" s="177">
        <v>1.68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7">
        <v>0</v>
      </c>
      <c r="AN84" s="177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0</v>
      </c>
      <c r="AU84" s="177">
        <v>0</v>
      </c>
      <c r="AV84" s="177">
        <v>0</v>
      </c>
      <c r="AW84" s="177">
        <v>0</v>
      </c>
      <c r="AX84" s="178">
        <v>0</v>
      </c>
      <c r="AY84" s="178">
        <v>0</v>
      </c>
      <c r="AZ84" s="178">
        <v>0</v>
      </c>
      <c r="BA84" s="178">
        <v>0</v>
      </c>
      <c r="BB84" s="177">
        <v>0</v>
      </c>
      <c r="BC84" s="177">
        <v>0</v>
      </c>
      <c r="BD84" s="177">
        <v>0</v>
      </c>
      <c r="BE84" s="177">
        <v>0</v>
      </c>
      <c r="BF84" s="177">
        <v>0</v>
      </c>
      <c r="BG84" s="177">
        <v>0</v>
      </c>
      <c r="BH84" s="178">
        <v>0</v>
      </c>
      <c r="BI84" s="178">
        <v>0</v>
      </c>
      <c r="BJ84" s="178">
        <v>0</v>
      </c>
      <c r="BK84" s="178">
        <v>0</v>
      </c>
      <c r="BL84" s="26">
        <f t="shared" si="139"/>
        <v>0</v>
      </c>
      <c r="BM84" s="26">
        <f t="shared" si="140"/>
        <v>0</v>
      </c>
      <c r="BN84" s="26">
        <f t="shared" si="141"/>
        <v>0</v>
      </c>
      <c r="BO84" s="26">
        <f t="shared" si="142"/>
        <v>0</v>
      </c>
      <c r="BP84" s="26">
        <f t="shared" si="143"/>
        <v>1.68</v>
      </c>
      <c r="BQ84" s="26">
        <f t="shared" si="144"/>
        <v>0</v>
      </c>
      <c r="BR84" s="170">
        <f t="shared" si="145"/>
        <v>0</v>
      </c>
      <c r="BS84" s="170">
        <f t="shared" si="146"/>
        <v>0</v>
      </c>
      <c r="BT84" s="170">
        <f t="shared" si="147"/>
        <v>0</v>
      </c>
      <c r="BU84" s="170">
        <f t="shared" si="148"/>
        <v>0</v>
      </c>
    </row>
    <row r="85" spans="1:73" ht="30" x14ac:dyDescent="0.25">
      <c r="A85" s="162" t="s">
        <v>255</v>
      </c>
      <c r="B85" s="163" t="s">
        <v>256</v>
      </c>
      <c r="C85" s="75" t="s">
        <v>259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8">
        <v>0</v>
      </c>
      <c r="K85" s="178">
        <v>0</v>
      </c>
      <c r="L85" s="178">
        <v>0</v>
      </c>
      <c r="M85" s="178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80">
        <v>0</v>
      </c>
      <c r="U85" s="80">
        <v>0</v>
      </c>
      <c r="V85" s="80">
        <v>0</v>
      </c>
      <c r="W85" s="80">
        <v>0</v>
      </c>
      <c r="X85" s="177">
        <v>0</v>
      </c>
      <c r="Y85" s="177">
        <v>0</v>
      </c>
      <c r="Z85" s="177">
        <v>0</v>
      </c>
      <c r="AA85" s="177">
        <v>0</v>
      </c>
      <c r="AB85" s="177">
        <v>0</v>
      </c>
      <c r="AC85" s="177">
        <v>0</v>
      </c>
      <c r="AD85" s="80">
        <v>0</v>
      </c>
      <c r="AE85" s="80">
        <v>0</v>
      </c>
      <c r="AF85" s="80">
        <v>0</v>
      </c>
      <c r="AG85" s="80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26">
        <v>0</v>
      </c>
      <c r="AN85" s="80">
        <v>0</v>
      </c>
      <c r="AO85" s="80">
        <v>0</v>
      </c>
      <c r="AP85" s="80">
        <v>0</v>
      </c>
      <c r="AQ85" s="80">
        <v>0</v>
      </c>
      <c r="AR85" s="26">
        <v>0</v>
      </c>
      <c r="AS85" s="26">
        <v>0</v>
      </c>
      <c r="AT85" s="26">
        <v>0</v>
      </c>
      <c r="AU85" s="26">
        <v>0</v>
      </c>
      <c r="AV85" s="26">
        <v>0</v>
      </c>
      <c r="AW85" s="26">
        <v>0</v>
      </c>
      <c r="AX85" s="80">
        <v>0</v>
      </c>
      <c r="AY85" s="80">
        <v>0</v>
      </c>
      <c r="AZ85" s="80">
        <v>0</v>
      </c>
      <c r="BA85" s="80">
        <v>0</v>
      </c>
      <c r="BB85" s="26">
        <v>0</v>
      </c>
      <c r="BC85" s="26">
        <v>0</v>
      </c>
      <c r="BD85" s="26">
        <v>0</v>
      </c>
      <c r="BE85" s="26">
        <v>0</v>
      </c>
      <c r="BF85" s="26">
        <v>0</v>
      </c>
      <c r="BG85" s="26">
        <v>0</v>
      </c>
      <c r="BH85" s="80">
        <v>0</v>
      </c>
      <c r="BI85" s="80">
        <v>0</v>
      </c>
      <c r="BJ85" s="80">
        <v>0</v>
      </c>
      <c r="BK85" s="80">
        <v>0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80">
        <v>0</v>
      </c>
      <c r="BS85" s="80">
        <v>0</v>
      </c>
      <c r="BT85" s="80">
        <v>0</v>
      </c>
      <c r="BU85" s="80">
        <v>0</v>
      </c>
    </row>
    <row r="86" spans="1:73" x14ac:dyDescent="0.25">
      <c r="A86" s="162" t="s">
        <v>257</v>
      </c>
      <c r="B86" s="163" t="s">
        <v>258</v>
      </c>
      <c r="C86" s="75" t="s">
        <v>259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8">
        <v>0</v>
      </c>
      <c r="K86" s="178">
        <v>0</v>
      </c>
      <c r="L86" s="178">
        <v>0</v>
      </c>
      <c r="M86" s="178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80">
        <v>0</v>
      </c>
      <c r="U86" s="80">
        <v>0</v>
      </c>
      <c r="V86" s="80">
        <v>0</v>
      </c>
      <c r="W86" s="80">
        <v>0</v>
      </c>
      <c r="X86" s="177">
        <v>0</v>
      </c>
      <c r="Y86" s="177">
        <v>0</v>
      </c>
      <c r="Z86" s="177">
        <v>0</v>
      </c>
      <c r="AA86" s="177">
        <v>0</v>
      </c>
      <c r="AB86" s="177">
        <v>0</v>
      </c>
      <c r="AC86" s="177">
        <v>0</v>
      </c>
      <c r="AD86" s="80">
        <v>0</v>
      </c>
      <c r="AE86" s="80">
        <v>0</v>
      </c>
      <c r="AF86" s="80">
        <v>0</v>
      </c>
      <c r="AG86" s="80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26">
        <v>0</v>
      </c>
      <c r="AN86" s="80">
        <v>0</v>
      </c>
      <c r="AO86" s="80">
        <v>0</v>
      </c>
      <c r="AP86" s="80">
        <v>0</v>
      </c>
      <c r="AQ86" s="80">
        <v>0</v>
      </c>
      <c r="AR86" s="26">
        <v>0</v>
      </c>
      <c r="AS86" s="26">
        <v>0</v>
      </c>
      <c r="AT86" s="26">
        <v>0</v>
      </c>
      <c r="AU86" s="26">
        <v>0</v>
      </c>
      <c r="AV86" s="26">
        <v>0</v>
      </c>
      <c r="AW86" s="26">
        <v>0</v>
      </c>
      <c r="AX86" s="80">
        <v>0</v>
      </c>
      <c r="AY86" s="80">
        <v>0</v>
      </c>
      <c r="AZ86" s="80">
        <v>0</v>
      </c>
      <c r="BA86" s="80">
        <v>0</v>
      </c>
      <c r="BB86" s="26">
        <v>0</v>
      </c>
      <c r="BC86" s="26">
        <v>0</v>
      </c>
      <c r="BD86" s="26">
        <v>0</v>
      </c>
      <c r="BE86" s="26">
        <v>0</v>
      </c>
      <c r="BF86" s="26">
        <v>0</v>
      </c>
      <c r="BG86" s="26">
        <v>0</v>
      </c>
      <c r="BH86" s="80">
        <v>0</v>
      </c>
      <c r="BI86" s="80">
        <v>0</v>
      </c>
      <c r="BJ86" s="80">
        <v>0</v>
      </c>
      <c r="BK86" s="80">
        <v>0</v>
      </c>
      <c r="BL86" s="26">
        <v>0</v>
      </c>
      <c r="BM86" s="26">
        <v>0</v>
      </c>
      <c r="BN86" s="26">
        <v>0</v>
      </c>
      <c r="BO86" s="26">
        <v>0</v>
      </c>
      <c r="BP86" s="26">
        <v>0</v>
      </c>
      <c r="BQ86" s="26">
        <v>0</v>
      </c>
      <c r="BR86" s="80">
        <v>0</v>
      </c>
      <c r="BS86" s="80">
        <v>0</v>
      </c>
      <c r="BT86" s="80">
        <v>0</v>
      </c>
      <c r="BU86" s="80">
        <v>0</v>
      </c>
    </row>
    <row r="87" spans="1:73" ht="94.5" customHeight="1" x14ac:dyDescent="0.25">
      <c r="A87" s="303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  <c r="BK87" s="303"/>
    </row>
    <row r="88" spans="1:73" ht="45" customHeight="1" x14ac:dyDescent="0.35">
      <c r="A88" s="355"/>
      <c r="B88" s="355"/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355"/>
      <c r="Q88" s="355"/>
      <c r="R88" s="355"/>
      <c r="S88" s="355"/>
      <c r="T88" s="355"/>
      <c r="U88" s="355"/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6"/>
      <c r="AN88" s="356"/>
      <c r="AO88" s="356"/>
      <c r="AP88" s="356"/>
      <c r="AQ88" s="356"/>
      <c r="AR88" s="356"/>
      <c r="AS88" s="356"/>
      <c r="AT88" s="356"/>
      <c r="AU88" s="356"/>
      <c r="AV88" s="356"/>
      <c r="AW88" s="356"/>
      <c r="AX88" s="356"/>
      <c r="AY88" s="356"/>
      <c r="AZ88" s="356"/>
      <c r="BA88" s="356"/>
      <c r="BB88" s="356"/>
      <c r="BC88" s="356"/>
      <c r="BD88" s="356"/>
      <c r="BE88" s="356"/>
      <c r="BF88" s="356"/>
      <c r="BG88" s="356"/>
      <c r="BH88" s="356"/>
      <c r="BI88" s="356"/>
      <c r="BJ88" s="356"/>
      <c r="BK88" s="356"/>
      <c r="BL88" s="356"/>
      <c r="BM88" s="356"/>
      <c r="BN88" s="356"/>
      <c r="BO88" s="356"/>
      <c r="BP88" s="356"/>
      <c r="BQ88" s="356"/>
      <c r="BR88" s="356"/>
      <c r="BS88" s="356"/>
      <c r="BT88" s="356"/>
      <c r="BU88" s="356"/>
    </row>
    <row r="89" spans="1:73" ht="23.25" customHeight="1" x14ac:dyDescent="0.25">
      <c r="A89" s="332"/>
      <c r="B89" s="332"/>
      <c r="C89" s="332"/>
      <c r="D89" s="332"/>
      <c r="E89" s="332"/>
      <c r="F89" s="332"/>
      <c r="G89" s="332"/>
      <c r="H89" s="332"/>
      <c r="I89" s="332"/>
      <c r="J89" s="332"/>
      <c r="K89" s="332"/>
      <c r="L89" s="332"/>
      <c r="M89" s="332"/>
      <c r="N89" s="332"/>
      <c r="O89" s="332"/>
      <c r="P89" s="332"/>
      <c r="Q89" s="332"/>
      <c r="R89" s="332"/>
      <c r="S89" s="332"/>
      <c r="T89" s="332"/>
      <c r="U89" s="332"/>
      <c r="V89" s="332"/>
      <c r="W89" s="332"/>
      <c r="X89" s="332"/>
      <c r="Y89" s="332"/>
      <c r="Z89" s="332"/>
      <c r="AA89" s="332"/>
      <c r="AB89" s="332"/>
      <c r="AC89" s="332"/>
      <c r="AD89" s="332"/>
      <c r="AE89" s="332"/>
      <c r="AF89" s="332"/>
      <c r="AG89" s="332"/>
      <c r="AH89" s="332"/>
      <c r="AI89" s="332"/>
      <c r="AJ89" s="332"/>
      <c r="AK89" s="332"/>
      <c r="AL89" s="332"/>
      <c r="AM89" s="332"/>
      <c r="AN89" s="332"/>
      <c r="AO89" s="332"/>
      <c r="AP89" s="332"/>
      <c r="AQ89" s="332"/>
      <c r="AR89" s="332"/>
      <c r="AS89" s="332"/>
      <c r="AT89" s="332"/>
      <c r="AU89" s="332"/>
      <c r="AV89" s="332"/>
      <c r="AW89" s="332"/>
      <c r="AX89" s="332"/>
      <c r="AY89" s="332"/>
      <c r="AZ89" s="332"/>
      <c r="BA89" s="332"/>
      <c r="BB89" s="332"/>
      <c r="BC89" s="332"/>
      <c r="BD89" s="332"/>
      <c r="BE89" s="332"/>
      <c r="BF89" s="332"/>
      <c r="BG89" s="332"/>
      <c r="BH89" s="332"/>
      <c r="BI89" s="332"/>
      <c r="BJ89" s="332"/>
      <c r="BK89" s="332"/>
    </row>
    <row r="90" spans="1:73" ht="44.25" customHeight="1" x14ac:dyDescent="0.25">
      <c r="A90" s="350"/>
      <c r="B90" s="332"/>
      <c r="C90" s="332"/>
      <c r="D90" s="332"/>
      <c r="E90" s="332"/>
      <c r="F90" s="332"/>
      <c r="G90" s="332"/>
      <c r="H90" s="332"/>
      <c r="I90" s="332"/>
      <c r="J90" s="332"/>
      <c r="K90" s="332"/>
      <c r="L90" s="332"/>
      <c r="M90" s="332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  <c r="AB90" s="332"/>
      <c r="AC90" s="332"/>
      <c r="AD90" s="332"/>
      <c r="AE90" s="332"/>
      <c r="AF90" s="332"/>
      <c r="AG90" s="332"/>
      <c r="AH90" s="332"/>
      <c r="AI90" s="332"/>
      <c r="AJ90" s="332"/>
      <c r="AK90" s="332"/>
      <c r="AL90" s="332"/>
      <c r="AM90" s="332"/>
      <c r="AN90" s="332"/>
      <c r="AO90" s="332"/>
      <c r="AP90" s="332"/>
      <c r="AQ90" s="332"/>
      <c r="AR90" s="332"/>
      <c r="AS90" s="332"/>
      <c r="AT90" s="332"/>
      <c r="AU90" s="332"/>
      <c r="AV90" s="332"/>
      <c r="AW90" s="332"/>
      <c r="AX90" s="332"/>
      <c r="AY90" s="332"/>
      <c r="AZ90" s="332"/>
      <c r="BA90" s="332"/>
      <c r="BB90" s="332"/>
      <c r="BC90" s="332"/>
      <c r="BD90" s="332"/>
      <c r="BE90" s="332"/>
      <c r="BF90" s="332"/>
      <c r="BG90" s="332"/>
      <c r="BH90" s="332"/>
      <c r="BI90" s="332"/>
      <c r="BJ90" s="332"/>
      <c r="BK90" s="332"/>
    </row>
    <row r="91" spans="1:73" ht="37.5" customHeight="1" x14ac:dyDescent="0.25">
      <c r="A91" s="295"/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</row>
    <row r="92" spans="1:73" ht="16.5" customHeight="1" x14ac:dyDescent="0.25">
      <c r="A92" s="295"/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</row>
    <row r="93" spans="1:73" ht="19.5" customHeight="1" x14ac:dyDescent="0.25">
      <c r="A93" s="295"/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</row>
    <row r="94" spans="1:73" ht="19.5" customHeight="1" x14ac:dyDescent="0.25">
      <c r="A94" s="295"/>
      <c r="B94" s="295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</row>
    <row r="95" spans="1:73" ht="38.25" customHeight="1" x14ac:dyDescent="0.25">
      <c r="A95" s="279"/>
      <c r="B95" s="279"/>
      <c r="C95" s="279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9"/>
      <c r="AH95" s="279"/>
      <c r="AI95" s="279"/>
      <c r="AJ95" s="279"/>
      <c r="AK95" s="279"/>
      <c r="AL95" s="279"/>
      <c r="AM95" s="279"/>
      <c r="AN95" s="279"/>
      <c r="AO95" s="279"/>
      <c r="AP95" s="279"/>
      <c r="AQ95" s="279"/>
      <c r="AR95" s="279"/>
      <c r="AS95" s="279"/>
      <c r="AT95" s="279"/>
      <c r="AU95" s="279"/>
      <c r="AV95" s="279"/>
      <c r="AW95" s="279"/>
      <c r="AX95" s="279"/>
      <c r="AY95" s="279"/>
      <c r="AZ95" s="279"/>
      <c r="BA95" s="279"/>
      <c r="BB95" s="279"/>
      <c r="BC95" s="279"/>
      <c r="BD95" s="279"/>
      <c r="BE95" s="279"/>
      <c r="BF95" s="279"/>
      <c r="BG95" s="279"/>
      <c r="BH95" s="279"/>
      <c r="BI95" s="279"/>
      <c r="BJ95" s="279"/>
      <c r="BK95" s="279"/>
    </row>
  </sheetData>
  <mergeCells count="33">
    <mergeCell ref="A89:BK89"/>
    <mergeCell ref="A90:BK90"/>
    <mergeCell ref="A11:A14"/>
    <mergeCell ref="C11:C14"/>
    <mergeCell ref="B11:B14"/>
    <mergeCell ref="N11:BU11"/>
    <mergeCell ref="D13:M13"/>
    <mergeCell ref="D11:M12"/>
    <mergeCell ref="AH13:AQ13"/>
    <mergeCell ref="X12:AG12"/>
    <mergeCell ref="X13:AG13"/>
    <mergeCell ref="A88:AL88"/>
    <mergeCell ref="AM88:BU88"/>
    <mergeCell ref="A87:BK87"/>
    <mergeCell ref="A95:BK95"/>
    <mergeCell ref="A91:BK91"/>
    <mergeCell ref="A92:BK92"/>
    <mergeCell ref="A93:BK93"/>
    <mergeCell ref="A94:BK94"/>
    <mergeCell ref="A5:BU5"/>
    <mergeCell ref="A6:BU6"/>
    <mergeCell ref="A8:BU8"/>
    <mergeCell ref="A9:BU9"/>
    <mergeCell ref="N13:W13"/>
    <mergeCell ref="BB13:BK13"/>
    <mergeCell ref="BL13:BU13"/>
    <mergeCell ref="N12:W12"/>
    <mergeCell ref="BB12:BK12"/>
    <mergeCell ref="BL12:BU12"/>
    <mergeCell ref="A10:BB10"/>
    <mergeCell ref="AR12:BA12"/>
    <mergeCell ref="AR13:BA13"/>
    <mergeCell ref="AH12:AQ12"/>
  </mergeCells>
  <pageMargins left="0.23622047244094491" right="0.23622047244094491" top="0.74803149606299213" bottom="0.74803149606299213" header="0.31496062992125984" footer="0.31496062992125984"/>
  <pageSetup paperSize="9" scale="39" fitToHeight="0" orientation="landscape" horizontalDpi="4294967295" verticalDpi="4294967295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  <pageSetUpPr fitToPage="1"/>
  </sheetPr>
  <dimension ref="A1:AV90"/>
  <sheetViews>
    <sheetView tabSelected="1" view="pageBreakPreview" zoomScale="70" zoomScaleNormal="100" zoomScaleSheetLayoutView="70" workbookViewId="0">
      <selection activeCell="A86" sqref="A86:B86"/>
    </sheetView>
  </sheetViews>
  <sheetFormatPr defaultColWidth="9" defaultRowHeight="15.75" x14ac:dyDescent="0.25"/>
  <cols>
    <col min="1" max="1" width="8.875" style="182" customWidth="1"/>
    <col min="2" max="2" width="77.875" style="183" customWidth="1"/>
    <col min="3" max="4" width="12.5" style="95" customWidth="1"/>
    <col min="5" max="8" width="12.125" style="95" customWidth="1"/>
    <col min="9" max="9" width="17.625" style="95" customWidth="1"/>
    <col min="10" max="10" width="10.875" style="95" customWidth="1"/>
    <col min="11" max="11" width="10.375" style="95" customWidth="1"/>
    <col min="12" max="252" width="9" style="95"/>
    <col min="253" max="253" width="8.875" style="95" customWidth="1"/>
    <col min="254" max="254" width="72.625" style="95" customWidth="1"/>
    <col min="255" max="255" width="10.625" style="95" customWidth="1"/>
    <col min="256" max="256" width="8.625" style="95" customWidth="1"/>
    <col min="257" max="257" width="9" style="95" customWidth="1"/>
    <col min="258" max="258" width="13.375" style="95" customWidth="1"/>
    <col min="259" max="259" width="17.125" style="95" customWidth="1"/>
    <col min="260" max="260" width="13.125" style="95" customWidth="1"/>
    <col min="261" max="261" width="17.375" style="95" customWidth="1"/>
    <col min="262" max="262" width="13.125" style="95" customWidth="1"/>
    <col min="263" max="263" width="16.5" style="95" customWidth="1"/>
    <col min="264" max="264" width="13.125" style="95" customWidth="1"/>
    <col min="265" max="265" width="17.125" style="95" customWidth="1"/>
    <col min="266" max="266" width="91.875" style="95" customWidth="1"/>
    <col min="267" max="267" width="157.375" style="95" customWidth="1"/>
    <col min="268" max="508" width="9" style="95"/>
    <col min="509" max="509" width="8.875" style="95" customWidth="1"/>
    <col min="510" max="510" width="72.625" style="95" customWidth="1"/>
    <col min="511" max="511" width="10.625" style="95" customWidth="1"/>
    <col min="512" max="512" width="8.625" style="95" customWidth="1"/>
    <col min="513" max="513" width="9" style="95" customWidth="1"/>
    <col min="514" max="514" width="13.375" style="95" customWidth="1"/>
    <col min="515" max="515" width="17.125" style="95" customWidth="1"/>
    <col min="516" max="516" width="13.125" style="95" customWidth="1"/>
    <col min="517" max="517" width="17.375" style="95" customWidth="1"/>
    <col min="518" max="518" width="13.125" style="95" customWidth="1"/>
    <col min="519" max="519" width="16.5" style="95" customWidth="1"/>
    <col min="520" max="520" width="13.125" style="95" customWidth="1"/>
    <col min="521" max="521" width="17.125" style="95" customWidth="1"/>
    <col min="522" max="522" width="91.875" style="95" customWidth="1"/>
    <col min="523" max="523" width="157.375" style="95" customWidth="1"/>
    <col min="524" max="764" width="9" style="95"/>
    <col min="765" max="765" width="8.875" style="95" customWidth="1"/>
    <col min="766" max="766" width="72.625" style="95" customWidth="1"/>
    <col min="767" max="767" width="10.625" style="95" customWidth="1"/>
    <col min="768" max="768" width="8.625" style="95" customWidth="1"/>
    <col min="769" max="769" width="9" style="95" customWidth="1"/>
    <col min="770" max="770" width="13.375" style="95" customWidth="1"/>
    <col min="771" max="771" width="17.125" style="95" customWidth="1"/>
    <col min="772" max="772" width="13.125" style="95" customWidth="1"/>
    <col min="773" max="773" width="17.375" style="95" customWidth="1"/>
    <col min="774" max="774" width="13.125" style="95" customWidth="1"/>
    <col min="775" max="775" width="16.5" style="95" customWidth="1"/>
    <col min="776" max="776" width="13.125" style="95" customWidth="1"/>
    <col min="777" max="777" width="17.125" style="95" customWidth="1"/>
    <col min="778" max="778" width="91.875" style="95" customWidth="1"/>
    <col min="779" max="779" width="157.375" style="95" customWidth="1"/>
    <col min="780" max="1020" width="9" style="95"/>
    <col min="1021" max="1021" width="8.875" style="95" customWidth="1"/>
    <col min="1022" max="1022" width="72.625" style="95" customWidth="1"/>
    <col min="1023" max="1023" width="10.625" style="95" customWidth="1"/>
    <col min="1024" max="1024" width="8.625" style="95" customWidth="1"/>
    <col min="1025" max="1025" width="9" style="95" customWidth="1"/>
    <col min="1026" max="1026" width="13.375" style="95" customWidth="1"/>
    <col min="1027" max="1027" width="17.125" style="95" customWidth="1"/>
    <col min="1028" max="1028" width="13.125" style="95" customWidth="1"/>
    <col min="1029" max="1029" width="17.375" style="95" customWidth="1"/>
    <col min="1030" max="1030" width="13.125" style="95" customWidth="1"/>
    <col min="1031" max="1031" width="16.5" style="95" customWidth="1"/>
    <col min="1032" max="1032" width="13.125" style="95" customWidth="1"/>
    <col min="1033" max="1033" width="17.125" style="95" customWidth="1"/>
    <col min="1034" max="1034" width="91.875" style="95" customWidth="1"/>
    <col min="1035" max="1035" width="157.375" style="95" customWidth="1"/>
    <col min="1036" max="1276" width="9" style="95"/>
    <col min="1277" max="1277" width="8.875" style="95" customWidth="1"/>
    <col min="1278" max="1278" width="72.625" style="95" customWidth="1"/>
    <col min="1279" max="1279" width="10.625" style="95" customWidth="1"/>
    <col min="1280" max="1280" width="8.625" style="95" customWidth="1"/>
    <col min="1281" max="1281" width="9" style="95" customWidth="1"/>
    <col min="1282" max="1282" width="13.375" style="95" customWidth="1"/>
    <col min="1283" max="1283" width="17.125" style="95" customWidth="1"/>
    <col min="1284" max="1284" width="13.125" style="95" customWidth="1"/>
    <col min="1285" max="1285" width="17.375" style="95" customWidth="1"/>
    <col min="1286" max="1286" width="13.125" style="95" customWidth="1"/>
    <col min="1287" max="1287" width="16.5" style="95" customWidth="1"/>
    <col min="1288" max="1288" width="13.125" style="95" customWidth="1"/>
    <col min="1289" max="1289" width="17.125" style="95" customWidth="1"/>
    <col min="1290" max="1290" width="91.875" style="95" customWidth="1"/>
    <col min="1291" max="1291" width="157.375" style="95" customWidth="1"/>
    <col min="1292" max="1532" width="9" style="95"/>
    <col min="1533" max="1533" width="8.875" style="95" customWidth="1"/>
    <col min="1534" max="1534" width="72.625" style="95" customWidth="1"/>
    <col min="1535" max="1535" width="10.625" style="95" customWidth="1"/>
    <col min="1536" max="1536" width="8.625" style="95" customWidth="1"/>
    <col min="1537" max="1537" width="9" style="95" customWidth="1"/>
    <col min="1538" max="1538" width="13.375" style="95" customWidth="1"/>
    <col min="1539" max="1539" width="17.125" style="95" customWidth="1"/>
    <col min="1540" max="1540" width="13.125" style="95" customWidth="1"/>
    <col min="1541" max="1541" width="17.375" style="95" customWidth="1"/>
    <col min="1542" max="1542" width="13.125" style="95" customWidth="1"/>
    <col min="1543" max="1543" width="16.5" style="95" customWidth="1"/>
    <col min="1544" max="1544" width="13.125" style="95" customWidth="1"/>
    <col min="1545" max="1545" width="17.125" style="95" customWidth="1"/>
    <col min="1546" max="1546" width="91.875" style="95" customWidth="1"/>
    <col min="1547" max="1547" width="157.375" style="95" customWidth="1"/>
    <col min="1548" max="1788" width="9" style="95"/>
    <col min="1789" max="1789" width="8.875" style="95" customWidth="1"/>
    <col min="1790" max="1790" width="72.625" style="95" customWidth="1"/>
    <col min="1791" max="1791" width="10.625" style="95" customWidth="1"/>
    <col min="1792" max="1792" width="8.625" style="95" customWidth="1"/>
    <col min="1793" max="1793" width="9" style="95" customWidth="1"/>
    <col min="1794" max="1794" width="13.375" style="95" customWidth="1"/>
    <col min="1795" max="1795" width="17.125" style="95" customWidth="1"/>
    <col min="1796" max="1796" width="13.125" style="95" customWidth="1"/>
    <col min="1797" max="1797" width="17.375" style="95" customWidth="1"/>
    <col min="1798" max="1798" width="13.125" style="95" customWidth="1"/>
    <col min="1799" max="1799" width="16.5" style="95" customWidth="1"/>
    <col min="1800" max="1800" width="13.125" style="95" customWidth="1"/>
    <col min="1801" max="1801" width="17.125" style="95" customWidth="1"/>
    <col min="1802" max="1802" width="91.875" style="95" customWidth="1"/>
    <col min="1803" max="1803" width="157.375" style="95" customWidth="1"/>
    <col min="1804" max="2044" width="9" style="95"/>
    <col min="2045" max="2045" width="8.875" style="95" customWidth="1"/>
    <col min="2046" max="2046" width="72.625" style="95" customWidth="1"/>
    <col min="2047" max="2047" width="10.625" style="95" customWidth="1"/>
    <col min="2048" max="2048" width="8.625" style="95" customWidth="1"/>
    <col min="2049" max="2049" width="9" style="95" customWidth="1"/>
    <col min="2050" max="2050" width="13.375" style="95" customWidth="1"/>
    <col min="2051" max="2051" width="17.125" style="95" customWidth="1"/>
    <col min="2052" max="2052" width="13.125" style="95" customWidth="1"/>
    <col min="2053" max="2053" width="17.375" style="95" customWidth="1"/>
    <col min="2054" max="2054" width="13.125" style="95" customWidth="1"/>
    <col min="2055" max="2055" width="16.5" style="95" customWidth="1"/>
    <col min="2056" max="2056" width="13.125" style="95" customWidth="1"/>
    <col min="2057" max="2057" width="17.125" style="95" customWidth="1"/>
    <col min="2058" max="2058" width="91.875" style="95" customWidth="1"/>
    <col min="2059" max="2059" width="157.375" style="95" customWidth="1"/>
    <col min="2060" max="2300" width="9" style="95"/>
    <col min="2301" max="2301" width="8.875" style="95" customWidth="1"/>
    <col min="2302" max="2302" width="72.625" style="95" customWidth="1"/>
    <col min="2303" max="2303" width="10.625" style="95" customWidth="1"/>
    <col min="2304" max="2304" width="8.625" style="95" customWidth="1"/>
    <col min="2305" max="2305" width="9" style="95" customWidth="1"/>
    <col min="2306" max="2306" width="13.375" style="95" customWidth="1"/>
    <col min="2307" max="2307" width="17.125" style="95" customWidth="1"/>
    <col min="2308" max="2308" width="13.125" style="95" customWidth="1"/>
    <col min="2309" max="2309" width="17.375" style="95" customWidth="1"/>
    <col min="2310" max="2310" width="13.125" style="95" customWidth="1"/>
    <col min="2311" max="2311" width="16.5" style="95" customWidth="1"/>
    <col min="2312" max="2312" width="13.125" style="95" customWidth="1"/>
    <col min="2313" max="2313" width="17.125" style="95" customWidth="1"/>
    <col min="2314" max="2314" width="91.875" style="95" customWidth="1"/>
    <col min="2315" max="2315" width="157.375" style="95" customWidth="1"/>
    <col min="2316" max="2556" width="9" style="95"/>
    <col min="2557" max="2557" width="8.875" style="95" customWidth="1"/>
    <col min="2558" max="2558" width="72.625" style="95" customWidth="1"/>
    <col min="2559" max="2559" width="10.625" style="95" customWidth="1"/>
    <col min="2560" max="2560" width="8.625" style="95" customWidth="1"/>
    <col min="2561" max="2561" width="9" style="95" customWidth="1"/>
    <col min="2562" max="2562" width="13.375" style="95" customWidth="1"/>
    <col min="2563" max="2563" width="17.125" style="95" customWidth="1"/>
    <col min="2564" max="2564" width="13.125" style="95" customWidth="1"/>
    <col min="2565" max="2565" width="17.375" style="95" customWidth="1"/>
    <col min="2566" max="2566" width="13.125" style="95" customWidth="1"/>
    <col min="2567" max="2567" width="16.5" style="95" customWidth="1"/>
    <col min="2568" max="2568" width="13.125" style="95" customWidth="1"/>
    <col min="2569" max="2569" width="17.125" style="95" customWidth="1"/>
    <col min="2570" max="2570" width="91.875" style="95" customWidth="1"/>
    <col min="2571" max="2571" width="157.375" style="95" customWidth="1"/>
    <col min="2572" max="2812" width="9" style="95"/>
    <col min="2813" max="2813" width="8.875" style="95" customWidth="1"/>
    <col min="2814" max="2814" width="72.625" style="95" customWidth="1"/>
    <col min="2815" max="2815" width="10.625" style="95" customWidth="1"/>
    <col min="2816" max="2816" width="8.625" style="95" customWidth="1"/>
    <col min="2817" max="2817" width="9" style="95" customWidth="1"/>
    <col min="2818" max="2818" width="13.375" style="95" customWidth="1"/>
    <col min="2819" max="2819" width="17.125" style="95" customWidth="1"/>
    <col min="2820" max="2820" width="13.125" style="95" customWidth="1"/>
    <col min="2821" max="2821" width="17.375" style="95" customWidth="1"/>
    <col min="2822" max="2822" width="13.125" style="95" customWidth="1"/>
    <col min="2823" max="2823" width="16.5" style="95" customWidth="1"/>
    <col min="2824" max="2824" width="13.125" style="95" customWidth="1"/>
    <col min="2825" max="2825" width="17.125" style="95" customWidth="1"/>
    <col min="2826" max="2826" width="91.875" style="95" customWidth="1"/>
    <col min="2827" max="2827" width="157.375" style="95" customWidth="1"/>
    <col min="2828" max="3068" width="9" style="95"/>
    <col min="3069" max="3069" width="8.875" style="95" customWidth="1"/>
    <col min="3070" max="3070" width="72.625" style="95" customWidth="1"/>
    <col min="3071" max="3071" width="10.625" style="95" customWidth="1"/>
    <col min="3072" max="3072" width="8.625" style="95" customWidth="1"/>
    <col min="3073" max="3073" width="9" style="95" customWidth="1"/>
    <col min="3074" max="3074" width="13.375" style="95" customWidth="1"/>
    <col min="3075" max="3075" width="17.125" style="95" customWidth="1"/>
    <col min="3076" max="3076" width="13.125" style="95" customWidth="1"/>
    <col min="3077" max="3077" width="17.375" style="95" customWidth="1"/>
    <col min="3078" max="3078" width="13.125" style="95" customWidth="1"/>
    <col min="3079" max="3079" width="16.5" style="95" customWidth="1"/>
    <col min="3080" max="3080" width="13.125" style="95" customWidth="1"/>
    <col min="3081" max="3081" width="17.125" style="95" customWidth="1"/>
    <col min="3082" max="3082" width="91.875" style="95" customWidth="1"/>
    <col min="3083" max="3083" width="157.375" style="95" customWidth="1"/>
    <col min="3084" max="3324" width="9" style="95"/>
    <col min="3325" max="3325" width="8.875" style="95" customWidth="1"/>
    <col min="3326" max="3326" width="72.625" style="95" customWidth="1"/>
    <col min="3327" max="3327" width="10.625" style="95" customWidth="1"/>
    <col min="3328" max="3328" width="8.625" style="95" customWidth="1"/>
    <col min="3329" max="3329" width="9" style="95" customWidth="1"/>
    <col min="3330" max="3330" width="13.375" style="95" customWidth="1"/>
    <col min="3331" max="3331" width="17.125" style="95" customWidth="1"/>
    <col min="3332" max="3332" width="13.125" style="95" customWidth="1"/>
    <col min="3333" max="3333" width="17.375" style="95" customWidth="1"/>
    <col min="3334" max="3334" width="13.125" style="95" customWidth="1"/>
    <col min="3335" max="3335" width="16.5" style="95" customWidth="1"/>
    <col min="3336" max="3336" width="13.125" style="95" customWidth="1"/>
    <col min="3337" max="3337" width="17.125" style="95" customWidth="1"/>
    <col min="3338" max="3338" width="91.875" style="95" customWidth="1"/>
    <col min="3339" max="3339" width="157.375" style="95" customWidth="1"/>
    <col min="3340" max="3580" width="9" style="95"/>
    <col min="3581" max="3581" width="8.875" style="95" customWidth="1"/>
    <col min="3582" max="3582" width="72.625" style="95" customWidth="1"/>
    <col min="3583" max="3583" width="10.625" style="95" customWidth="1"/>
    <col min="3584" max="3584" width="8.625" style="95" customWidth="1"/>
    <col min="3585" max="3585" width="9" style="95" customWidth="1"/>
    <col min="3586" max="3586" width="13.375" style="95" customWidth="1"/>
    <col min="3587" max="3587" width="17.125" style="95" customWidth="1"/>
    <col min="3588" max="3588" width="13.125" style="95" customWidth="1"/>
    <col min="3589" max="3589" width="17.375" style="95" customWidth="1"/>
    <col min="3590" max="3590" width="13.125" style="95" customWidth="1"/>
    <col min="3591" max="3591" width="16.5" style="95" customWidth="1"/>
    <col min="3592" max="3592" width="13.125" style="95" customWidth="1"/>
    <col min="3593" max="3593" width="17.125" style="95" customWidth="1"/>
    <col min="3594" max="3594" width="91.875" style="95" customWidth="1"/>
    <col min="3595" max="3595" width="157.375" style="95" customWidth="1"/>
    <col min="3596" max="3836" width="9" style="95"/>
    <col min="3837" max="3837" width="8.875" style="95" customWidth="1"/>
    <col min="3838" max="3838" width="72.625" style="95" customWidth="1"/>
    <col min="3839" max="3839" width="10.625" style="95" customWidth="1"/>
    <col min="3840" max="3840" width="8.625" style="95" customWidth="1"/>
    <col min="3841" max="3841" width="9" style="95" customWidth="1"/>
    <col min="3842" max="3842" width="13.375" style="95" customWidth="1"/>
    <col min="3843" max="3843" width="17.125" style="95" customWidth="1"/>
    <col min="3844" max="3844" width="13.125" style="95" customWidth="1"/>
    <col min="3845" max="3845" width="17.375" style="95" customWidth="1"/>
    <col min="3846" max="3846" width="13.125" style="95" customWidth="1"/>
    <col min="3847" max="3847" width="16.5" style="95" customWidth="1"/>
    <col min="3848" max="3848" width="13.125" style="95" customWidth="1"/>
    <col min="3849" max="3849" width="17.125" style="95" customWidth="1"/>
    <col min="3850" max="3850" width="91.875" style="95" customWidth="1"/>
    <col min="3851" max="3851" width="157.375" style="95" customWidth="1"/>
    <col min="3852" max="4092" width="9" style="95"/>
    <col min="4093" max="4093" width="8.875" style="95" customWidth="1"/>
    <col min="4094" max="4094" width="72.625" style="95" customWidth="1"/>
    <col min="4095" max="4095" width="10.625" style="95" customWidth="1"/>
    <col min="4096" max="4096" width="8.625" style="95" customWidth="1"/>
    <col min="4097" max="4097" width="9" style="95" customWidth="1"/>
    <col min="4098" max="4098" width="13.375" style="95" customWidth="1"/>
    <col min="4099" max="4099" width="17.125" style="95" customWidth="1"/>
    <col min="4100" max="4100" width="13.125" style="95" customWidth="1"/>
    <col min="4101" max="4101" width="17.375" style="95" customWidth="1"/>
    <col min="4102" max="4102" width="13.125" style="95" customWidth="1"/>
    <col min="4103" max="4103" width="16.5" style="95" customWidth="1"/>
    <col min="4104" max="4104" width="13.125" style="95" customWidth="1"/>
    <col min="4105" max="4105" width="17.125" style="95" customWidth="1"/>
    <col min="4106" max="4106" width="91.875" style="95" customWidth="1"/>
    <col min="4107" max="4107" width="157.375" style="95" customWidth="1"/>
    <col min="4108" max="4348" width="9" style="95"/>
    <col min="4349" max="4349" width="8.875" style="95" customWidth="1"/>
    <col min="4350" max="4350" width="72.625" style="95" customWidth="1"/>
    <col min="4351" max="4351" width="10.625" style="95" customWidth="1"/>
    <col min="4352" max="4352" width="8.625" style="95" customWidth="1"/>
    <col min="4353" max="4353" width="9" style="95" customWidth="1"/>
    <col min="4354" max="4354" width="13.375" style="95" customWidth="1"/>
    <col min="4355" max="4355" width="17.125" style="95" customWidth="1"/>
    <col min="4356" max="4356" width="13.125" style="95" customWidth="1"/>
    <col min="4357" max="4357" width="17.375" style="95" customWidth="1"/>
    <col min="4358" max="4358" width="13.125" style="95" customWidth="1"/>
    <col min="4359" max="4359" width="16.5" style="95" customWidth="1"/>
    <col min="4360" max="4360" width="13.125" style="95" customWidth="1"/>
    <col min="4361" max="4361" width="17.125" style="95" customWidth="1"/>
    <col min="4362" max="4362" width="91.875" style="95" customWidth="1"/>
    <col min="4363" max="4363" width="157.375" style="95" customWidth="1"/>
    <col min="4364" max="4604" width="9" style="95"/>
    <col min="4605" max="4605" width="8.875" style="95" customWidth="1"/>
    <col min="4606" max="4606" width="72.625" style="95" customWidth="1"/>
    <col min="4607" max="4607" width="10.625" style="95" customWidth="1"/>
    <col min="4608" max="4608" width="8.625" style="95" customWidth="1"/>
    <col min="4609" max="4609" width="9" style="95" customWidth="1"/>
    <col min="4610" max="4610" width="13.375" style="95" customWidth="1"/>
    <col min="4611" max="4611" width="17.125" style="95" customWidth="1"/>
    <col min="4612" max="4612" width="13.125" style="95" customWidth="1"/>
    <col min="4613" max="4613" width="17.375" style="95" customWidth="1"/>
    <col min="4614" max="4614" width="13.125" style="95" customWidth="1"/>
    <col min="4615" max="4615" width="16.5" style="95" customWidth="1"/>
    <col min="4616" max="4616" width="13.125" style="95" customWidth="1"/>
    <col min="4617" max="4617" width="17.125" style="95" customWidth="1"/>
    <col min="4618" max="4618" width="91.875" style="95" customWidth="1"/>
    <col min="4619" max="4619" width="157.375" style="95" customWidth="1"/>
    <col min="4620" max="4860" width="9" style="95"/>
    <col min="4861" max="4861" width="8.875" style="95" customWidth="1"/>
    <col min="4862" max="4862" width="72.625" style="95" customWidth="1"/>
    <col min="4863" max="4863" width="10.625" style="95" customWidth="1"/>
    <col min="4864" max="4864" width="8.625" style="95" customWidth="1"/>
    <col min="4865" max="4865" width="9" style="95" customWidth="1"/>
    <col min="4866" max="4866" width="13.375" style="95" customWidth="1"/>
    <col min="4867" max="4867" width="17.125" style="95" customWidth="1"/>
    <col min="4868" max="4868" width="13.125" style="95" customWidth="1"/>
    <col min="4869" max="4869" width="17.375" style="95" customWidth="1"/>
    <col min="4870" max="4870" width="13.125" style="95" customWidth="1"/>
    <col min="4871" max="4871" width="16.5" style="95" customWidth="1"/>
    <col min="4872" max="4872" width="13.125" style="95" customWidth="1"/>
    <col min="4873" max="4873" width="17.125" style="95" customWidth="1"/>
    <col min="4874" max="4874" width="91.875" style="95" customWidth="1"/>
    <col min="4875" max="4875" width="157.375" style="95" customWidth="1"/>
    <col min="4876" max="5116" width="9" style="95"/>
    <col min="5117" max="5117" width="8.875" style="95" customWidth="1"/>
    <col min="5118" max="5118" width="72.625" style="95" customWidth="1"/>
    <col min="5119" max="5119" width="10.625" style="95" customWidth="1"/>
    <col min="5120" max="5120" width="8.625" style="95" customWidth="1"/>
    <col min="5121" max="5121" width="9" style="95" customWidth="1"/>
    <col min="5122" max="5122" width="13.375" style="95" customWidth="1"/>
    <col min="5123" max="5123" width="17.125" style="95" customWidth="1"/>
    <col min="5124" max="5124" width="13.125" style="95" customWidth="1"/>
    <col min="5125" max="5125" width="17.375" style="95" customWidth="1"/>
    <col min="5126" max="5126" width="13.125" style="95" customWidth="1"/>
    <col min="5127" max="5127" width="16.5" style="95" customWidth="1"/>
    <col min="5128" max="5128" width="13.125" style="95" customWidth="1"/>
    <col min="5129" max="5129" width="17.125" style="95" customWidth="1"/>
    <col min="5130" max="5130" width="91.875" style="95" customWidth="1"/>
    <col min="5131" max="5131" width="157.375" style="95" customWidth="1"/>
    <col min="5132" max="5372" width="9" style="95"/>
    <col min="5373" max="5373" width="8.875" style="95" customWidth="1"/>
    <col min="5374" max="5374" width="72.625" style="95" customWidth="1"/>
    <col min="5375" max="5375" width="10.625" style="95" customWidth="1"/>
    <col min="5376" max="5376" width="8.625" style="95" customWidth="1"/>
    <col min="5377" max="5377" width="9" style="95" customWidth="1"/>
    <col min="5378" max="5378" width="13.375" style="95" customWidth="1"/>
    <col min="5379" max="5379" width="17.125" style="95" customWidth="1"/>
    <col min="5380" max="5380" width="13.125" style="95" customWidth="1"/>
    <col min="5381" max="5381" width="17.375" style="95" customWidth="1"/>
    <col min="5382" max="5382" width="13.125" style="95" customWidth="1"/>
    <col min="5383" max="5383" width="16.5" style="95" customWidth="1"/>
    <col min="5384" max="5384" width="13.125" style="95" customWidth="1"/>
    <col min="5385" max="5385" width="17.125" style="95" customWidth="1"/>
    <col min="5386" max="5386" width="91.875" style="95" customWidth="1"/>
    <col min="5387" max="5387" width="157.375" style="95" customWidth="1"/>
    <col min="5388" max="5628" width="9" style="95"/>
    <col min="5629" max="5629" width="8.875" style="95" customWidth="1"/>
    <col min="5630" max="5630" width="72.625" style="95" customWidth="1"/>
    <col min="5631" max="5631" width="10.625" style="95" customWidth="1"/>
    <col min="5632" max="5632" width="8.625" style="95" customWidth="1"/>
    <col min="5633" max="5633" width="9" style="95" customWidth="1"/>
    <col min="5634" max="5634" width="13.375" style="95" customWidth="1"/>
    <col min="5635" max="5635" width="17.125" style="95" customWidth="1"/>
    <col min="5636" max="5636" width="13.125" style="95" customWidth="1"/>
    <col min="5637" max="5637" width="17.375" style="95" customWidth="1"/>
    <col min="5638" max="5638" width="13.125" style="95" customWidth="1"/>
    <col min="5639" max="5639" width="16.5" style="95" customWidth="1"/>
    <col min="5640" max="5640" width="13.125" style="95" customWidth="1"/>
    <col min="5641" max="5641" width="17.125" style="95" customWidth="1"/>
    <col min="5642" max="5642" width="91.875" style="95" customWidth="1"/>
    <col min="5643" max="5643" width="157.375" style="95" customWidth="1"/>
    <col min="5644" max="5884" width="9" style="95"/>
    <col min="5885" max="5885" width="8.875" style="95" customWidth="1"/>
    <col min="5886" max="5886" width="72.625" style="95" customWidth="1"/>
    <col min="5887" max="5887" width="10.625" style="95" customWidth="1"/>
    <col min="5888" max="5888" width="8.625" style="95" customWidth="1"/>
    <col min="5889" max="5889" width="9" style="95" customWidth="1"/>
    <col min="5890" max="5890" width="13.375" style="95" customWidth="1"/>
    <col min="5891" max="5891" width="17.125" style="95" customWidth="1"/>
    <col min="5892" max="5892" width="13.125" style="95" customWidth="1"/>
    <col min="5893" max="5893" width="17.375" style="95" customWidth="1"/>
    <col min="5894" max="5894" width="13.125" style="95" customWidth="1"/>
    <col min="5895" max="5895" width="16.5" style="95" customWidth="1"/>
    <col min="5896" max="5896" width="13.125" style="95" customWidth="1"/>
    <col min="5897" max="5897" width="17.125" style="95" customWidth="1"/>
    <col min="5898" max="5898" width="91.875" style="95" customWidth="1"/>
    <col min="5899" max="5899" width="157.375" style="95" customWidth="1"/>
    <col min="5900" max="6140" width="9" style="95"/>
    <col min="6141" max="6141" width="8.875" style="95" customWidth="1"/>
    <col min="6142" max="6142" width="72.625" style="95" customWidth="1"/>
    <col min="6143" max="6143" width="10.625" style="95" customWidth="1"/>
    <col min="6144" max="6144" width="8.625" style="95" customWidth="1"/>
    <col min="6145" max="6145" width="9" style="95" customWidth="1"/>
    <col min="6146" max="6146" width="13.375" style="95" customWidth="1"/>
    <col min="6147" max="6147" width="17.125" style="95" customWidth="1"/>
    <col min="6148" max="6148" width="13.125" style="95" customWidth="1"/>
    <col min="6149" max="6149" width="17.375" style="95" customWidth="1"/>
    <col min="6150" max="6150" width="13.125" style="95" customWidth="1"/>
    <col min="6151" max="6151" width="16.5" style="95" customWidth="1"/>
    <col min="6152" max="6152" width="13.125" style="95" customWidth="1"/>
    <col min="6153" max="6153" width="17.125" style="95" customWidth="1"/>
    <col min="6154" max="6154" width="91.875" style="95" customWidth="1"/>
    <col min="6155" max="6155" width="157.375" style="95" customWidth="1"/>
    <col min="6156" max="6396" width="9" style="95"/>
    <col min="6397" max="6397" width="8.875" style="95" customWidth="1"/>
    <col min="6398" max="6398" width="72.625" style="95" customWidth="1"/>
    <col min="6399" max="6399" width="10.625" style="95" customWidth="1"/>
    <col min="6400" max="6400" width="8.625" style="95" customWidth="1"/>
    <col min="6401" max="6401" width="9" style="95" customWidth="1"/>
    <col min="6402" max="6402" width="13.375" style="95" customWidth="1"/>
    <col min="6403" max="6403" width="17.125" style="95" customWidth="1"/>
    <col min="6404" max="6404" width="13.125" style="95" customWidth="1"/>
    <col min="6405" max="6405" width="17.375" style="95" customWidth="1"/>
    <col min="6406" max="6406" width="13.125" style="95" customWidth="1"/>
    <col min="6407" max="6407" width="16.5" style="95" customWidth="1"/>
    <col min="6408" max="6408" width="13.125" style="95" customWidth="1"/>
    <col min="6409" max="6409" width="17.125" style="95" customWidth="1"/>
    <col min="6410" max="6410" width="91.875" style="95" customWidth="1"/>
    <col min="6411" max="6411" width="157.375" style="95" customWidth="1"/>
    <col min="6412" max="6652" width="9" style="95"/>
    <col min="6653" max="6653" width="8.875" style="95" customWidth="1"/>
    <col min="6654" max="6654" width="72.625" style="95" customWidth="1"/>
    <col min="6655" max="6655" width="10.625" style="95" customWidth="1"/>
    <col min="6656" max="6656" width="8.625" style="95" customWidth="1"/>
    <col min="6657" max="6657" width="9" style="95" customWidth="1"/>
    <col min="6658" max="6658" width="13.375" style="95" customWidth="1"/>
    <col min="6659" max="6659" width="17.125" style="95" customWidth="1"/>
    <col min="6660" max="6660" width="13.125" style="95" customWidth="1"/>
    <col min="6661" max="6661" width="17.375" style="95" customWidth="1"/>
    <col min="6662" max="6662" width="13.125" style="95" customWidth="1"/>
    <col min="6663" max="6663" width="16.5" style="95" customWidth="1"/>
    <col min="6664" max="6664" width="13.125" style="95" customWidth="1"/>
    <col min="6665" max="6665" width="17.125" style="95" customWidth="1"/>
    <col min="6666" max="6666" width="91.875" style="95" customWidth="1"/>
    <col min="6667" max="6667" width="157.375" style="95" customWidth="1"/>
    <col min="6668" max="6908" width="9" style="95"/>
    <col min="6909" max="6909" width="8.875" style="95" customWidth="1"/>
    <col min="6910" max="6910" width="72.625" style="95" customWidth="1"/>
    <col min="6911" max="6911" width="10.625" style="95" customWidth="1"/>
    <col min="6912" max="6912" width="8.625" style="95" customWidth="1"/>
    <col min="6913" max="6913" width="9" style="95" customWidth="1"/>
    <col min="6914" max="6914" width="13.375" style="95" customWidth="1"/>
    <col min="6915" max="6915" width="17.125" style="95" customWidth="1"/>
    <col min="6916" max="6916" width="13.125" style="95" customWidth="1"/>
    <col min="6917" max="6917" width="17.375" style="95" customWidth="1"/>
    <col min="6918" max="6918" width="13.125" style="95" customWidth="1"/>
    <col min="6919" max="6919" width="16.5" style="95" customWidth="1"/>
    <col min="6920" max="6920" width="13.125" style="95" customWidth="1"/>
    <col min="6921" max="6921" width="17.125" style="95" customWidth="1"/>
    <col min="6922" max="6922" width="91.875" style="95" customWidth="1"/>
    <col min="6923" max="6923" width="157.375" style="95" customWidth="1"/>
    <col min="6924" max="7164" width="9" style="95"/>
    <col min="7165" max="7165" width="8.875" style="95" customWidth="1"/>
    <col min="7166" max="7166" width="72.625" style="95" customWidth="1"/>
    <col min="7167" max="7167" width="10.625" style="95" customWidth="1"/>
    <col min="7168" max="7168" width="8.625" style="95" customWidth="1"/>
    <col min="7169" max="7169" width="9" style="95" customWidth="1"/>
    <col min="7170" max="7170" width="13.375" style="95" customWidth="1"/>
    <col min="7171" max="7171" width="17.125" style="95" customWidth="1"/>
    <col min="7172" max="7172" width="13.125" style="95" customWidth="1"/>
    <col min="7173" max="7173" width="17.375" style="95" customWidth="1"/>
    <col min="7174" max="7174" width="13.125" style="95" customWidth="1"/>
    <col min="7175" max="7175" width="16.5" style="95" customWidth="1"/>
    <col min="7176" max="7176" width="13.125" style="95" customWidth="1"/>
    <col min="7177" max="7177" width="17.125" style="95" customWidth="1"/>
    <col min="7178" max="7178" width="91.875" style="95" customWidth="1"/>
    <col min="7179" max="7179" width="157.375" style="95" customWidth="1"/>
    <col min="7180" max="7420" width="9" style="95"/>
    <col min="7421" max="7421" width="8.875" style="95" customWidth="1"/>
    <col min="7422" max="7422" width="72.625" style="95" customWidth="1"/>
    <col min="7423" max="7423" width="10.625" style="95" customWidth="1"/>
    <col min="7424" max="7424" width="8.625" style="95" customWidth="1"/>
    <col min="7425" max="7425" width="9" style="95" customWidth="1"/>
    <col min="7426" max="7426" width="13.375" style="95" customWidth="1"/>
    <col min="7427" max="7427" width="17.125" style="95" customWidth="1"/>
    <col min="7428" max="7428" width="13.125" style="95" customWidth="1"/>
    <col min="7429" max="7429" width="17.375" style="95" customWidth="1"/>
    <col min="7430" max="7430" width="13.125" style="95" customWidth="1"/>
    <col min="7431" max="7431" width="16.5" style="95" customWidth="1"/>
    <col min="7432" max="7432" width="13.125" style="95" customWidth="1"/>
    <col min="7433" max="7433" width="17.125" style="95" customWidth="1"/>
    <col min="7434" max="7434" width="91.875" style="95" customWidth="1"/>
    <col min="7435" max="7435" width="157.375" style="95" customWidth="1"/>
    <col min="7436" max="7676" width="9" style="95"/>
    <col min="7677" max="7677" width="8.875" style="95" customWidth="1"/>
    <col min="7678" max="7678" width="72.625" style="95" customWidth="1"/>
    <col min="7679" max="7679" width="10.625" style="95" customWidth="1"/>
    <col min="7680" max="7680" width="8.625" style="95" customWidth="1"/>
    <col min="7681" max="7681" width="9" style="95" customWidth="1"/>
    <col min="7682" max="7682" width="13.375" style="95" customWidth="1"/>
    <col min="7683" max="7683" width="17.125" style="95" customWidth="1"/>
    <col min="7684" max="7684" width="13.125" style="95" customWidth="1"/>
    <col min="7685" max="7685" width="17.375" style="95" customWidth="1"/>
    <col min="7686" max="7686" width="13.125" style="95" customWidth="1"/>
    <col min="7687" max="7687" width="16.5" style="95" customWidth="1"/>
    <col min="7688" max="7688" width="13.125" style="95" customWidth="1"/>
    <col min="7689" max="7689" width="17.125" style="95" customWidth="1"/>
    <col min="7690" max="7690" width="91.875" style="95" customWidth="1"/>
    <col min="7691" max="7691" width="157.375" style="95" customWidth="1"/>
    <col min="7692" max="7932" width="9" style="95"/>
    <col min="7933" max="7933" width="8.875" style="95" customWidth="1"/>
    <col min="7934" max="7934" width="72.625" style="95" customWidth="1"/>
    <col min="7935" max="7935" width="10.625" style="95" customWidth="1"/>
    <col min="7936" max="7936" width="8.625" style="95" customWidth="1"/>
    <col min="7937" max="7937" width="9" style="95" customWidth="1"/>
    <col min="7938" max="7938" width="13.375" style="95" customWidth="1"/>
    <col min="7939" max="7939" width="17.125" style="95" customWidth="1"/>
    <col min="7940" max="7940" width="13.125" style="95" customWidth="1"/>
    <col min="7941" max="7941" width="17.375" style="95" customWidth="1"/>
    <col min="7942" max="7942" width="13.125" style="95" customWidth="1"/>
    <col min="7943" max="7943" width="16.5" style="95" customWidth="1"/>
    <col min="7944" max="7944" width="13.125" style="95" customWidth="1"/>
    <col min="7945" max="7945" width="17.125" style="95" customWidth="1"/>
    <col min="7946" max="7946" width="91.875" style="95" customWidth="1"/>
    <col min="7947" max="7947" width="157.375" style="95" customWidth="1"/>
    <col min="7948" max="8188" width="9" style="95"/>
    <col min="8189" max="8189" width="8.875" style="95" customWidth="1"/>
    <col min="8190" max="8190" width="72.625" style="95" customWidth="1"/>
    <col min="8191" max="8191" width="10.625" style="95" customWidth="1"/>
    <col min="8192" max="8192" width="8.625" style="95" customWidth="1"/>
    <col min="8193" max="8193" width="9" style="95" customWidth="1"/>
    <col min="8194" max="8194" width="13.375" style="95" customWidth="1"/>
    <col min="8195" max="8195" width="17.125" style="95" customWidth="1"/>
    <col min="8196" max="8196" width="13.125" style="95" customWidth="1"/>
    <col min="8197" max="8197" width="17.375" style="95" customWidth="1"/>
    <col min="8198" max="8198" width="13.125" style="95" customWidth="1"/>
    <col min="8199" max="8199" width="16.5" style="95" customWidth="1"/>
    <col min="8200" max="8200" width="13.125" style="95" customWidth="1"/>
    <col min="8201" max="8201" width="17.125" style="95" customWidth="1"/>
    <col min="8202" max="8202" width="91.875" style="95" customWidth="1"/>
    <col min="8203" max="8203" width="157.375" style="95" customWidth="1"/>
    <col min="8204" max="8444" width="9" style="95"/>
    <col min="8445" max="8445" width="8.875" style="95" customWidth="1"/>
    <col min="8446" max="8446" width="72.625" style="95" customWidth="1"/>
    <col min="8447" max="8447" width="10.625" style="95" customWidth="1"/>
    <col min="8448" max="8448" width="8.625" style="95" customWidth="1"/>
    <col min="8449" max="8449" width="9" style="95" customWidth="1"/>
    <col min="8450" max="8450" width="13.375" style="95" customWidth="1"/>
    <col min="8451" max="8451" width="17.125" style="95" customWidth="1"/>
    <col min="8452" max="8452" width="13.125" style="95" customWidth="1"/>
    <col min="8453" max="8453" width="17.375" style="95" customWidth="1"/>
    <col min="8454" max="8454" width="13.125" style="95" customWidth="1"/>
    <col min="8455" max="8455" width="16.5" style="95" customWidth="1"/>
    <col min="8456" max="8456" width="13.125" style="95" customWidth="1"/>
    <col min="8457" max="8457" width="17.125" style="95" customWidth="1"/>
    <col min="8458" max="8458" width="91.875" style="95" customWidth="1"/>
    <col min="8459" max="8459" width="157.375" style="95" customWidth="1"/>
    <col min="8460" max="8700" width="9" style="95"/>
    <col min="8701" max="8701" width="8.875" style="95" customWidth="1"/>
    <col min="8702" max="8702" width="72.625" style="95" customWidth="1"/>
    <col min="8703" max="8703" width="10.625" style="95" customWidth="1"/>
    <col min="8704" max="8704" width="8.625" style="95" customWidth="1"/>
    <col min="8705" max="8705" width="9" style="95" customWidth="1"/>
    <col min="8706" max="8706" width="13.375" style="95" customWidth="1"/>
    <col min="8707" max="8707" width="17.125" style="95" customWidth="1"/>
    <col min="8708" max="8708" width="13.125" style="95" customWidth="1"/>
    <col min="8709" max="8709" width="17.375" style="95" customWidth="1"/>
    <col min="8710" max="8710" width="13.125" style="95" customWidth="1"/>
    <col min="8711" max="8711" width="16.5" style="95" customWidth="1"/>
    <col min="8712" max="8712" width="13.125" style="95" customWidth="1"/>
    <col min="8713" max="8713" width="17.125" style="95" customWidth="1"/>
    <col min="8714" max="8714" width="91.875" style="95" customWidth="1"/>
    <col min="8715" max="8715" width="157.375" style="95" customWidth="1"/>
    <col min="8716" max="8956" width="9" style="95"/>
    <col min="8957" max="8957" width="8.875" style="95" customWidth="1"/>
    <col min="8958" max="8958" width="72.625" style="95" customWidth="1"/>
    <col min="8959" max="8959" width="10.625" style="95" customWidth="1"/>
    <col min="8960" max="8960" width="8.625" style="95" customWidth="1"/>
    <col min="8961" max="8961" width="9" style="95" customWidth="1"/>
    <col min="8962" max="8962" width="13.375" style="95" customWidth="1"/>
    <col min="8963" max="8963" width="17.125" style="95" customWidth="1"/>
    <col min="8964" max="8964" width="13.125" style="95" customWidth="1"/>
    <col min="8965" max="8965" width="17.375" style="95" customWidth="1"/>
    <col min="8966" max="8966" width="13.125" style="95" customWidth="1"/>
    <col min="8967" max="8967" width="16.5" style="95" customWidth="1"/>
    <col min="8968" max="8968" width="13.125" style="95" customWidth="1"/>
    <col min="8969" max="8969" width="17.125" style="95" customWidth="1"/>
    <col min="8970" max="8970" width="91.875" style="95" customWidth="1"/>
    <col min="8971" max="8971" width="157.375" style="95" customWidth="1"/>
    <col min="8972" max="9212" width="9" style="95"/>
    <col min="9213" max="9213" width="8.875" style="95" customWidth="1"/>
    <col min="9214" max="9214" width="72.625" style="95" customWidth="1"/>
    <col min="9215" max="9215" width="10.625" style="95" customWidth="1"/>
    <col min="9216" max="9216" width="8.625" style="95" customWidth="1"/>
    <col min="9217" max="9217" width="9" style="95" customWidth="1"/>
    <col min="9218" max="9218" width="13.375" style="95" customWidth="1"/>
    <col min="9219" max="9219" width="17.125" style="95" customWidth="1"/>
    <col min="9220" max="9220" width="13.125" style="95" customWidth="1"/>
    <col min="9221" max="9221" width="17.375" style="95" customWidth="1"/>
    <col min="9222" max="9222" width="13.125" style="95" customWidth="1"/>
    <col min="9223" max="9223" width="16.5" style="95" customWidth="1"/>
    <col min="9224" max="9224" width="13.125" style="95" customWidth="1"/>
    <col min="9225" max="9225" width="17.125" style="95" customWidth="1"/>
    <col min="9226" max="9226" width="91.875" style="95" customWidth="1"/>
    <col min="9227" max="9227" width="157.375" style="95" customWidth="1"/>
    <col min="9228" max="9468" width="9" style="95"/>
    <col min="9469" max="9469" width="8.875" style="95" customWidth="1"/>
    <col min="9470" max="9470" width="72.625" style="95" customWidth="1"/>
    <col min="9471" max="9471" width="10.625" style="95" customWidth="1"/>
    <col min="9472" max="9472" width="8.625" style="95" customWidth="1"/>
    <col min="9473" max="9473" width="9" style="95" customWidth="1"/>
    <col min="9474" max="9474" width="13.375" style="95" customWidth="1"/>
    <col min="9475" max="9475" width="17.125" style="95" customWidth="1"/>
    <col min="9476" max="9476" width="13.125" style="95" customWidth="1"/>
    <col min="9477" max="9477" width="17.375" style="95" customWidth="1"/>
    <col min="9478" max="9478" width="13.125" style="95" customWidth="1"/>
    <col min="9479" max="9479" width="16.5" style="95" customWidth="1"/>
    <col min="9480" max="9480" width="13.125" style="95" customWidth="1"/>
    <col min="9481" max="9481" width="17.125" style="95" customWidth="1"/>
    <col min="9482" max="9482" width="91.875" style="95" customWidth="1"/>
    <col min="9483" max="9483" width="157.375" style="95" customWidth="1"/>
    <col min="9484" max="9724" width="9" style="95"/>
    <col min="9725" max="9725" width="8.875" style="95" customWidth="1"/>
    <col min="9726" max="9726" width="72.625" style="95" customWidth="1"/>
    <col min="9727" max="9727" width="10.625" style="95" customWidth="1"/>
    <col min="9728" max="9728" width="8.625" style="95" customWidth="1"/>
    <col min="9729" max="9729" width="9" style="95" customWidth="1"/>
    <col min="9730" max="9730" width="13.375" style="95" customWidth="1"/>
    <col min="9731" max="9731" width="17.125" style="95" customWidth="1"/>
    <col min="9732" max="9732" width="13.125" style="95" customWidth="1"/>
    <col min="9733" max="9733" width="17.375" style="95" customWidth="1"/>
    <col min="9734" max="9734" width="13.125" style="95" customWidth="1"/>
    <col min="9735" max="9735" width="16.5" style="95" customWidth="1"/>
    <col min="9736" max="9736" width="13.125" style="95" customWidth="1"/>
    <col min="9737" max="9737" width="17.125" style="95" customWidth="1"/>
    <col min="9738" max="9738" width="91.875" style="95" customWidth="1"/>
    <col min="9739" max="9739" width="157.375" style="95" customWidth="1"/>
    <col min="9740" max="9980" width="9" style="95"/>
    <col min="9981" max="9981" width="8.875" style="95" customWidth="1"/>
    <col min="9982" max="9982" width="72.625" style="95" customWidth="1"/>
    <col min="9983" max="9983" width="10.625" style="95" customWidth="1"/>
    <col min="9984" max="9984" width="8.625" style="95" customWidth="1"/>
    <col min="9985" max="9985" width="9" style="95" customWidth="1"/>
    <col min="9986" max="9986" width="13.375" style="95" customWidth="1"/>
    <col min="9987" max="9987" width="17.125" style="95" customWidth="1"/>
    <col min="9988" max="9988" width="13.125" style="95" customWidth="1"/>
    <col min="9989" max="9989" width="17.375" style="95" customWidth="1"/>
    <col min="9990" max="9990" width="13.125" style="95" customWidth="1"/>
    <col min="9991" max="9991" width="16.5" style="95" customWidth="1"/>
    <col min="9992" max="9992" width="13.125" style="95" customWidth="1"/>
    <col min="9993" max="9993" width="17.125" style="95" customWidth="1"/>
    <col min="9994" max="9994" width="91.875" style="95" customWidth="1"/>
    <col min="9995" max="9995" width="157.375" style="95" customWidth="1"/>
    <col min="9996" max="10236" width="9" style="95"/>
    <col min="10237" max="10237" width="8.875" style="95" customWidth="1"/>
    <col min="10238" max="10238" width="72.625" style="95" customWidth="1"/>
    <col min="10239" max="10239" width="10.625" style="95" customWidth="1"/>
    <col min="10240" max="10240" width="8.625" style="95" customWidth="1"/>
    <col min="10241" max="10241" width="9" style="95" customWidth="1"/>
    <col min="10242" max="10242" width="13.375" style="95" customWidth="1"/>
    <col min="10243" max="10243" width="17.125" style="95" customWidth="1"/>
    <col min="10244" max="10244" width="13.125" style="95" customWidth="1"/>
    <col min="10245" max="10245" width="17.375" style="95" customWidth="1"/>
    <col min="10246" max="10246" width="13.125" style="95" customWidth="1"/>
    <col min="10247" max="10247" width="16.5" style="95" customWidth="1"/>
    <col min="10248" max="10248" width="13.125" style="95" customWidth="1"/>
    <col min="10249" max="10249" width="17.125" style="95" customWidth="1"/>
    <col min="10250" max="10250" width="91.875" style="95" customWidth="1"/>
    <col min="10251" max="10251" width="157.375" style="95" customWidth="1"/>
    <col min="10252" max="10492" width="9" style="95"/>
    <col min="10493" max="10493" width="8.875" style="95" customWidth="1"/>
    <col min="10494" max="10494" width="72.625" style="95" customWidth="1"/>
    <col min="10495" max="10495" width="10.625" style="95" customWidth="1"/>
    <col min="10496" max="10496" width="8.625" style="95" customWidth="1"/>
    <col min="10497" max="10497" width="9" style="95" customWidth="1"/>
    <col min="10498" max="10498" width="13.375" style="95" customWidth="1"/>
    <col min="10499" max="10499" width="17.125" style="95" customWidth="1"/>
    <col min="10500" max="10500" width="13.125" style="95" customWidth="1"/>
    <col min="10501" max="10501" width="17.375" style="95" customWidth="1"/>
    <col min="10502" max="10502" width="13.125" style="95" customWidth="1"/>
    <col min="10503" max="10503" width="16.5" style="95" customWidth="1"/>
    <col min="10504" max="10504" width="13.125" style="95" customWidth="1"/>
    <col min="10505" max="10505" width="17.125" style="95" customWidth="1"/>
    <col min="10506" max="10506" width="91.875" style="95" customWidth="1"/>
    <col min="10507" max="10507" width="157.375" style="95" customWidth="1"/>
    <col min="10508" max="10748" width="9" style="95"/>
    <col min="10749" max="10749" width="8.875" style="95" customWidth="1"/>
    <col min="10750" max="10750" width="72.625" style="95" customWidth="1"/>
    <col min="10751" max="10751" width="10.625" style="95" customWidth="1"/>
    <col min="10752" max="10752" width="8.625" style="95" customWidth="1"/>
    <col min="10753" max="10753" width="9" style="95" customWidth="1"/>
    <col min="10754" max="10754" width="13.375" style="95" customWidth="1"/>
    <col min="10755" max="10755" width="17.125" style="95" customWidth="1"/>
    <col min="10756" max="10756" width="13.125" style="95" customWidth="1"/>
    <col min="10757" max="10757" width="17.375" style="95" customWidth="1"/>
    <col min="10758" max="10758" width="13.125" style="95" customWidth="1"/>
    <col min="10759" max="10759" width="16.5" style="95" customWidth="1"/>
    <col min="10760" max="10760" width="13.125" style="95" customWidth="1"/>
    <col min="10761" max="10761" width="17.125" style="95" customWidth="1"/>
    <col min="10762" max="10762" width="91.875" style="95" customWidth="1"/>
    <col min="10763" max="10763" width="157.375" style="95" customWidth="1"/>
    <col min="10764" max="11004" width="9" style="95"/>
    <col min="11005" max="11005" width="8.875" style="95" customWidth="1"/>
    <col min="11006" max="11006" width="72.625" style="95" customWidth="1"/>
    <col min="11007" max="11007" width="10.625" style="95" customWidth="1"/>
    <col min="11008" max="11008" width="8.625" style="95" customWidth="1"/>
    <col min="11009" max="11009" width="9" style="95" customWidth="1"/>
    <col min="11010" max="11010" width="13.375" style="95" customWidth="1"/>
    <col min="11011" max="11011" width="17.125" style="95" customWidth="1"/>
    <col min="11012" max="11012" width="13.125" style="95" customWidth="1"/>
    <col min="11013" max="11013" width="17.375" style="95" customWidth="1"/>
    <col min="11014" max="11014" width="13.125" style="95" customWidth="1"/>
    <col min="11015" max="11015" width="16.5" style="95" customWidth="1"/>
    <col min="11016" max="11016" width="13.125" style="95" customWidth="1"/>
    <col min="11017" max="11017" width="17.125" style="95" customWidth="1"/>
    <col min="11018" max="11018" width="91.875" style="95" customWidth="1"/>
    <col min="11019" max="11019" width="157.375" style="95" customWidth="1"/>
    <col min="11020" max="11260" width="9" style="95"/>
    <col min="11261" max="11261" width="8.875" style="95" customWidth="1"/>
    <col min="11262" max="11262" width="72.625" style="95" customWidth="1"/>
    <col min="11263" max="11263" width="10.625" style="95" customWidth="1"/>
    <col min="11264" max="11264" width="8.625" style="95" customWidth="1"/>
    <col min="11265" max="11265" width="9" style="95" customWidth="1"/>
    <col min="11266" max="11266" width="13.375" style="95" customWidth="1"/>
    <col min="11267" max="11267" width="17.125" style="95" customWidth="1"/>
    <col min="11268" max="11268" width="13.125" style="95" customWidth="1"/>
    <col min="11269" max="11269" width="17.375" style="95" customWidth="1"/>
    <col min="11270" max="11270" width="13.125" style="95" customWidth="1"/>
    <col min="11271" max="11271" width="16.5" style="95" customWidth="1"/>
    <col min="11272" max="11272" width="13.125" style="95" customWidth="1"/>
    <col min="11273" max="11273" width="17.125" style="95" customWidth="1"/>
    <col min="11274" max="11274" width="91.875" style="95" customWidth="1"/>
    <col min="11275" max="11275" width="157.375" style="95" customWidth="1"/>
    <col min="11276" max="11516" width="9" style="95"/>
    <col min="11517" max="11517" width="8.875" style="95" customWidth="1"/>
    <col min="11518" max="11518" width="72.625" style="95" customWidth="1"/>
    <col min="11519" max="11519" width="10.625" style="95" customWidth="1"/>
    <col min="11520" max="11520" width="8.625" style="95" customWidth="1"/>
    <col min="11521" max="11521" width="9" style="95" customWidth="1"/>
    <col min="11522" max="11522" width="13.375" style="95" customWidth="1"/>
    <col min="11523" max="11523" width="17.125" style="95" customWidth="1"/>
    <col min="11524" max="11524" width="13.125" style="95" customWidth="1"/>
    <col min="11525" max="11525" width="17.375" style="95" customWidth="1"/>
    <col min="11526" max="11526" width="13.125" style="95" customWidth="1"/>
    <col min="11527" max="11527" width="16.5" style="95" customWidth="1"/>
    <col min="11528" max="11528" width="13.125" style="95" customWidth="1"/>
    <col min="11529" max="11529" width="17.125" style="95" customWidth="1"/>
    <col min="11530" max="11530" width="91.875" style="95" customWidth="1"/>
    <col min="11531" max="11531" width="157.375" style="95" customWidth="1"/>
    <col min="11532" max="11772" width="9" style="95"/>
    <col min="11773" max="11773" width="8.875" style="95" customWidth="1"/>
    <col min="11774" max="11774" width="72.625" style="95" customWidth="1"/>
    <col min="11775" max="11775" width="10.625" style="95" customWidth="1"/>
    <col min="11776" max="11776" width="8.625" style="95" customWidth="1"/>
    <col min="11777" max="11777" width="9" style="95" customWidth="1"/>
    <col min="11778" max="11778" width="13.375" style="95" customWidth="1"/>
    <col min="11779" max="11779" width="17.125" style="95" customWidth="1"/>
    <col min="11780" max="11780" width="13.125" style="95" customWidth="1"/>
    <col min="11781" max="11781" width="17.375" style="95" customWidth="1"/>
    <col min="11782" max="11782" width="13.125" style="95" customWidth="1"/>
    <col min="11783" max="11783" width="16.5" style="95" customWidth="1"/>
    <col min="11784" max="11784" width="13.125" style="95" customWidth="1"/>
    <col min="11785" max="11785" width="17.125" style="95" customWidth="1"/>
    <col min="11786" max="11786" width="91.875" style="95" customWidth="1"/>
    <col min="11787" max="11787" width="157.375" style="95" customWidth="1"/>
    <col min="11788" max="12028" width="9" style="95"/>
    <col min="12029" max="12029" width="8.875" style="95" customWidth="1"/>
    <col min="12030" max="12030" width="72.625" style="95" customWidth="1"/>
    <col min="12031" max="12031" width="10.625" style="95" customWidth="1"/>
    <col min="12032" max="12032" width="8.625" style="95" customWidth="1"/>
    <col min="12033" max="12033" width="9" style="95" customWidth="1"/>
    <col min="12034" max="12034" width="13.375" style="95" customWidth="1"/>
    <col min="12035" max="12035" width="17.125" style="95" customWidth="1"/>
    <col min="12036" max="12036" width="13.125" style="95" customWidth="1"/>
    <col min="12037" max="12037" width="17.375" style="95" customWidth="1"/>
    <col min="12038" max="12038" width="13.125" style="95" customWidth="1"/>
    <col min="12039" max="12039" width="16.5" style="95" customWidth="1"/>
    <col min="12040" max="12040" width="13.125" style="95" customWidth="1"/>
    <col min="12041" max="12041" width="17.125" style="95" customWidth="1"/>
    <col min="12042" max="12042" width="91.875" style="95" customWidth="1"/>
    <col min="12043" max="12043" width="157.375" style="95" customWidth="1"/>
    <col min="12044" max="12284" width="9" style="95"/>
    <col min="12285" max="12285" width="8.875" style="95" customWidth="1"/>
    <col min="12286" max="12286" width="72.625" style="95" customWidth="1"/>
    <col min="12287" max="12287" width="10.625" style="95" customWidth="1"/>
    <col min="12288" max="12288" width="8.625" style="95" customWidth="1"/>
    <col min="12289" max="12289" width="9" style="95" customWidth="1"/>
    <col min="12290" max="12290" width="13.375" style="95" customWidth="1"/>
    <col min="12291" max="12291" width="17.125" style="95" customWidth="1"/>
    <col min="12292" max="12292" width="13.125" style="95" customWidth="1"/>
    <col min="12293" max="12293" width="17.375" style="95" customWidth="1"/>
    <col min="12294" max="12294" width="13.125" style="95" customWidth="1"/>
    <col min="12295" max="12295" width="16.5" style="95" customWidth="1"/>
    <col min="12296" max="12296" width="13.125" style="95" customWidth="1"/>
    <col min="12297" max="12297" width="17.125" style="95" customWidth="1"/>
    <col min="12298" max="12298" width="91.875" style="95" customWidth="1"/>
    <col min="12299" max="12299" width="157.375" style="95" customWidth="1"/>
    <col min="12300" max="12540" width="9" style="95"/>
    <col min="12541" max="12541" width="8.875" style="95" customWidth="1"/>
    <col min="12542" max="12542" width="72.625" style="95" customWidth="1"/>
    <col min="12543" max="12543" width="10.625" style="95" customWidth="1"/>
    <col min="12544" max="12544" width="8.625" style="95" customWidth="1"/>
    <col min="12545" max="12545" width="9" style="95" customWidth="1"/>
    <col min="12546" max="12546" width="13.375" style="95" customWidth="1"/>
    <col min="12547" max="12547" width="17.125" style="95" customWidth="1"/>
    <col min="12548" max="12548" width="13.125" style="95" customWidth="1"/>
    <col min="12549" max="12549" width="17.375" style="95" customWidth="1"/>
    <col min="12550" max="12550" width="13.125" style="95" customWidth="1"/>
    <col min="12551" max="12551" width="16.5" style="95" customWidth="1"/>
    <col min="12552" max="12552" width="13.125" style="95" customWidth="1"/>
    <col min="12553" max="12553" width="17.125" style="95" customWidth="1"/>
    <col min="12554" max="12554" width="91.875" style="95" customWidth="1"/>
    <col min="12555" max="12555" width="157.375" style="95" customWidth="1"/>
    <col min="12556" max="12796" width="9" style="95"/>
    <col min="12797" max="12797" width="8.875" style="95" customWidth="1"/>
    <col min="12798" max="12798" width="72.625" style="95" customWidth="1"/>
    <col min="12799" max="12799" width="10.625" style="95" customWidth="1"/>
    <col min="12800" max="12800" width="8.625" style="95" customWidth="1"/>
    <col min="12801" max="12801" width="9" style="95" customWidth="1"/>
    <col min="12802" max="12802" width="13.375" style="95" customWidth="1"/>
    <col min="12803" max="12803" width="17.125" style="95" customWidth="1"/>
    <col min="12804" max="12804" width="13.125" style="95" customWidth="1"/>
    <col min="12805" max="12805" width="17.375" style="95" customWidth="1"/>
    <col min="12806" max="12806" width="13.125" style="95" customWidth="1"/>
    <col min="12807" max="12807" width="16.5" style="95" customWidth="1"/>
    <col min="12808" max="12808" width="13.125" style="95" customWidth="1"/>
    <col min="12809" max="12809" width="17.125" style="95" customWidth="1"/>
    <col min="12810" max="12810" width="91.875" style="95" customWidth="1"/>
    <col min="12811" max="12811" width="157.375" style="95" customWidth="1"/>
    <col min="12812" max="13052" width="9" style="95"/>
    <col min="13053" max="13053" width="8.875" style="95" customWidth="1"/>
    <col min="13054" max="13054" width="72.625" style="95" customWidth="1"/>
    <col min="13055" max="13055" width="10.625" style="95" customWidth="1"/>
    <col min="13056" max="13056" width="8.625" style="95" customWidth="1"/>
    <col min="13057" max="13057" width="9" style="95" customWidth="1"/>
    <col min="13058" max="13058" width="13.375" style="95" customWidth="1"/>
    <col min="13059" max="13059" width="17.125" style="95" customWidth="1"/>
    <col min="13060" max="13060" width="13.125" style="95" customWidth="1"/>
    <col min="13061" max="13061" width="17.375" style="95" customWidth="1"/>
    <col min="13062" max="13062" width="13.125" style="95" customWidth="1"/>
    <col min="13063" max="13063" width="16.5" style="95" customWidth="1"/>
    <col min="13064" max="13064" width="13.125" style="95" customWidth="1"/>
    <col min="13065" max="13065" width="17.125" style="95" customWidth="1"/>
    <col min="13066" max="13066" width="91.875" style="95" customWidth="1"/>
    <col min="13067" max="13067" width="157.375" style="95" customWidth="1"/>
    <col min="13068" max="13308" width="9" style="95"/>
    <col min="13309" max="13309" width="8.875" style="95" customWidth="1"/>
    <col min="13310" max="13310" width="72.625" style="95" customWidth="1"/>
    <col min="13311" max="13311" width="10.625" style="95" customWidth="1"/>
    <col min="13312" max="13312" width="8.625" style="95" customWidth="1"/>
    <col min="13313" max="13313" width="9" style="95" customWidth="1"/>
    <col min="13314" max="13314" width="13.375" style="95" customWidth="1"/>
    <col min="13315" max="13315" width="17.125" style="95" customWidth="1"/>
    <col min="13316" max="13316" width="13.125" style="95" customWidth="1"/>
    <col min="13317" max="13317" width="17.375" style="95" customWidth="1"/>
    <col min="13318" max="13318" width="13.125" style="95" customWidth="1"/>
    <col min="13319" max="13319" width="16.5" style="95" customWidth="1"/>
    <col min="13320" max="13320" width="13.125" style="95" customWidth="1"/>
    <col min="13321" max="13321" width="17.125" style="95" customWidth="1"/>
    <col min="13322" max="13322" width="91.875" style="95" customWidth="1"/>
    <col min="13323" max="13323" width="157.375" style="95" customWidth="1"/>
    <col min="13324" max="13564" width="9" style="95"/>
    <col min="13565" max="13565" width="8.875" style="95" customWidth="1"/>
    <col min="13566" max="13566" width="72.625" style="95" customWidth="1"/>
    <col min="13567" max="13567" width="10.625" style="95" customWidth="1"/>
    <col min="13568" max="13568" width="8.625" style="95" customWidth="1"/>
    <col min="13569" max="13569" width="9" style="95" customWidth="1"/>
    <col min="13570" max="13570" width="13.375" style="95" customWidth="1"/>
    <col min="13571" max="13571" width="17.125" style="95" customWidth="1"/>
    <col min="13572" max="13572" width="13.125" style="95" customWidth="1"/>
    <col min="13573" max="13573" width="17.375" style="95" customWidth="1"/>
    <col min="13574" max="13574" width="13.125" style="95" customWidth="1"/>
    <col min="13575" max="13575" width="16.5" style="95" customWidth="1"/>
    <col min="13576" max="13576" width="13.125" style="95" customWidth="1"/>
    <col min="13577" max="13577" width="17.125" style="95" customWidth="1"/>
    <col min="13578" max="13578" width="91.875" style="95" customWidth="1"/>
    <col min="13579" max="13579" width="157.375" style="95" customWidth="1"/>
    <col min="13580" max="13820" width="9" style="95"/>
    <col min="13821" max="13821" width="8.875" style="95" customWidth="1"/>
    <col min="13822" max="13822" width="72.625" style="95" customWidth="1"/>
    <col min="13823" max="13823" width="10.625" style="95" customWidth="1"/>
    <col min="13824" max="13824" width="8.625" style="95" customWidth="1"/>
    <col min="13825" max="13825" width="9" style="95" customWidth="1"/>
    <col min="13826" max="13826" width="13.375" style="95" customWidth="1"/>
    <col min="13827" max="13827" width="17.125" style="95" customWidth="1"/>
    <col min="13828" max="13828" width="13.125" style="95" customWidth="1"/>
    <col min="13829" max="13829" width="17.375" style="95" customWidth="1"/>
    <col min="13830" max="13830" width="13.125" style="95" customWidth="1"/>
    <col min="13831" max="13831" width="16.5" style="95" customWidth="1"/>
    <col min="13832" max="13832" width="13.125" style="95" customWidth="1"/>
    <col min="13833" max="13833" width="17.125" style="95" customWidth="1"/>
    <col min="13834" max="13834" width="91.875" style="95" customWidth="1"/>
    <col min="13835" max="13835" width="157.375" style="95" customWidth="1"/>
    <col min="13836" max="14076" width="9" style="95"/>
    <col min="14077" max="14077" width="8.875" style="95" customWidth="1"/>
    <col min="14078" max="14078" width="72.625" style="95" customWidth="1"/>
    <col min="14079" max="14079" width="10.625" style="95" customWidth="1"/>
    <col min="14080" max="14080" width="8.625" style="95" customWidth="1"/>
    <col min="14081" max="14081" width="9" style="95" customWidth="1"/>
    <col min="14082" max="14082" width="13.375" style="95" customWidth="1"/>
    <col min="14083" max="14083" width="17.125" style="95" customWidth="1"/>
    <col min="14084" max="14084" width="13.125" style="95" customWidth="1"/>
    <col min="14085" max="14085" width="17.375" style="95" customWidth="1"/>
    <col min="14086" max="14086" width="13.125" style="95" customWidth="1"/>
    <col min="14087" max="14087" width="16.5" style="95" customWidth="1"/>
    <col min="14088" max="14088" width="13.125" style="95" customWidth="1"/>
    <col min="14089" max="14089" width="17.125" style="95" customWidth="1"/>
    <col min="14090" max="14090" width="91.875" style="95" customWidth="1"/>
    <col min="14091" max="14091" width="157.375" style="95" customWidth="1"/>
    <col min="14092" max="14332" width="9" style="95"/>
    <col min="14333" max="14333" width="8.875" style="95" customWidth="1"/>
    <col min="14334" max="14334" width="72.625" style="95" customWidth="1"/>
    <col min="14335" max="14335" width="10.625" style="95" customWidth="1"/>
    <col min="14336" max="14336" width="8.625" style="95" customWidth="1"/>
    <col min="14337" max="14337" width="9" style="95" customWidth="1"/>
    <col min="14338" max="14338" width="13.375" style="95" customWidth="1"/>
    <col min="14339" max="14339" width="17.125" style="95" customWidth="1"/>
    <col min="14340" max="14340" width="13.125" style="95" customWidth="1"/>
    <col min="14341" max="14341" width="17.375" style="95" customWidth="1"/>
    <col min="14342" max="14342" width="13.125" style="95" customWidth="1"/>
    <col min="14343" max="14343" width="16.5" style="95" customWidth="1"/>
    <col min="14344" max="14344" width="13.125" style="95" customWidth="1"/>
    <col min="14345" max="14345" width="17.125" style="95" customWidth="1"/>
    <col min="14346" max="14346" width="91.875" style="95" customWidth="1"/>
    <col min="14347" max="14347" width="157.375" style="95" customWidth="1"/>
    <col min="14348" max="14588" width="9" style="95"/>
    <col min="14589" max="14589" width="8.875" style="95" customWidth="1"/>
    <col min="14590" max="14590" width="72.625" style="95" customWidth="1"/>
    <col min="14591" max="14591" width="10.625" style="95" customWidth="1"/>
    <col min="14592" max="14592" width="8.625" style="95" customWidth="1"/>
    <col min="14593" max="14593" width="9" style="95" customWidth="1"/>
    <col min="14594" max="14594" width="13.375" style="95" customWidth="1"/>
    <col min="14595" max="14595" width="17.125" style="95" customWidth="1"/>
    <col min="14596" max="14596" width="13.125" style="95" customWidth="1"/>
    <col min="14597" max="14597" width="17.375" style="95" customWidth="1"/>
    <col min="14598" max="14598" width="13.125" style="95" customWidth="1"/>
    <col min="14599" max="14599" width="16.5" style="95" customWidth="1"/>
    <col min="14600" max="14600" width="13.125" style="95" customWidth="1"/>
    <col min="14601" max="14601" width="17.125" style="95" customWidth="1"/>
    <col min="14602" max="14602" width="91.875" style="95" customWidth="1"/>
    <col min="14603" max="14603" width="157.375" style="95" customWidth="1"/>
    <col min="14604" max="14844" width="9" style="95"/>
    <col min="14845" max="14845" width="8.875" style="95" customWidth="1"/>
    <col min="14846" max="14846" width="72.625" style="95" customWidth="1"/>
    <col min="14847" max="14847" width="10.625" style="95" customWidth="1"/>
    <col min="14848" max="14848" width="8.625" style="95" customWidth="1"/>
    <col min="14849" max="14849" width="9" style="95" customWidth="1"/>
    <col min="14850" max="14850" width="13.375" style="95" customWidth="1"/>
    <col min="14851" max="14851" width="17.125" style="95" customWidth="1"/>
    <col min="14852" max="14852" width="13.125" style="95" customWidth="1"/>
    <col min="14853" max="14853" width="17.375" style="95" customWidth="1"/>
    <col min="14854" max="14854" width="13.125" style="95" customWidth="1"/>
    <col min="14855" max="14855" width="16.5" style="95" customWidth="1"/>
    <col min="14856" max="14856" width="13.125" style="95" customWidth="1"/>
    <col min="14857" max="14857" width="17.125" style="95" customWidth="1"/>
    <col min="14858" max="14858" width="91.875" style="95" customWidth="1"/>
    <col min="14859" max="14859" width="157.375" style="95" customWidth="1"/>
    <col min="14860" max="15100" width="9" style="95"/>
    <col min="15101" max="15101" width="8.875" style="95" customWidth="1"/>
    <col min="15102" max="15102" width="72.625" style="95" customWidth="1"/>
    <col min="15103" max="15103" width="10.625" style="95" customWidth="1"/>
    <col min="15104" max="15104" width="8.625" style="95" customWidth="1"/>
    <col min="15105" max="15105" width="9" style="95" customWidth="1"/>
    <col min="15106" max="15106" width="13.375" style="95" customWidth="1"/>
    <col min="15107" max="15107" width="17.125" style="95" customWidth="1"/>
    <col min="15108" max="15108" width="13.125" style="95" customWidth="1"/>
    <col min="15109" max="15109" width="17.375" style="95" customWidth="1"/>
    <col min="15110" max="15110" width="13.125" style="95" customWidth="1"/>
    <col min="15111" max="15111" width="16.5" style="95" customWidth="1"/>
    <col min="15112" max="15112" width="13.125" style="95" customWidth="1"/>
    <col min="15113" max="15113" width="17.125" style="95" customWidth="1"/>
    <col min="15114" max="15114" width="91.875" style="95" customWidth="1"/>
    <col min="15115" max="15115" width="157.375" style="95" customWidth="1"/>
    <col min="15116" max="15356" width="9" style="95"/>
    <col min="15357" max="15357" width="8.875" style="95" customWidth="1"/>
    <col min="15358" max="15358" width="72.625" style="95" customWidth="1"/>
    <col min="15359" max="15359" width="10.625" style="95" customWidth="1"/>
    <col min="15360" max="15360" width="8.625" style="95" customWidth="1"/>
    <col min="15361" max="15361" width="9" style="95" customWidth="1"/>
    <col min="15362" max="15362" width="13.375" style="95" customWidth="1"/>
    <col min="15363" max="15363" width="17.125" style="95" customWidth="1"/>
    <col min="15364" max="15364" width="13.125" style="95" customWidth="1"/>
    <col min="15365" max="15365" width="17.375" style="95" customWidth="1"/>
    <col min="15366" max="15366" width="13.125" style="95" customWidth="1"/>
    <col min="15367" max="15367" width="16.5" style="95" customWidth="1"/>
    <col min="15368" max="15368" width="13.125" style="95" customWidth="1"/>
    <col min="15369" max="15369" width="17.125" style="95" customWidth="1"/>
    <col min="15370" max="15370" width="91.875" style="95" customWidth="1"/>
    <col min="15371" max="15371" width="157.375" style="95" customWidth="1"/>
    <col min="15372" max="15612" width="9" style="95"/>
    <col min="15613" max="15613" width="8.875" style="95" customWidth="1"/>
    <col min="15614" max="15614" width="72.625" style="95" customWidth="1"/>
    <col min="15615" max="15615" width="10.625" style="95" customWidth="1"/>
    <col min="15616" max="15616" width="8.625" style="95" customWidth="1"/>
    <col min="15617" max="15617" width="9" style="95" customWidth="1"/>
    <col min="15618" max="15618" width="13.375" style="95" customWidth="1"/>
    <col min="15619" max="15619" width="17.125" style="95" customWidth="1"/>
    <col min="15620" max="15620" width="13.125" style="95" customWidth="1"/>
    <col min="15621" max="15621" width="17.375" style="95" customWidth="1"/>
    <col min="15622" max="15622" width="13.125" style="95" customWidth="1"/>
    <col min="15623" max="15623" width="16.5" style="95" customWidth="1"/>
    <col min="15624" max="15624" width="13.125" style="95" customWidth="1"/>
    <col min="15625" max="15625" width="17.125" style="95" customWidth="1"/>
    <col min="15626" max="15626" width="91.875" style="95" customWidth="1"/>
    <col min="15627" max="15627" width="157.375" style="95" customWidth="1"/>
    <col min="15628" max="15868" width="9" style="95"/>
    <col min="15869" max="15869" width="8.875" style="95" customWidth="1"/>
    <col min="15870" max="15870" width="72.625" style="95" customWidth="1"/>
    <col min="15871" max="15871" width="10.625" style="95" customWidth="1"/>
    <col min="15872" max="15872" width="8.625" style="95" customWidth="1"/>
    <col min="15873" max="15873" width="9" style="95" customWidth="1"/>
    <col min="15874" max="15874" width="13.375" style="95" customWidth="1"/>
    <col min="15875" max="15875" width="17.125" style="95" customWidth="1"/>
    <col min="15876" max="15876" width="13.125" style="95" customWidth="1"/>
    <col min="15877" max="15877" width="17.375" style="95" customWidth="1"/>
    <col min="15878" max="15878" width="13.125" style="95" customWidth="1"/>
    <col min="15879" max="15879" width="16.5" style="95" customWidth="1"/>
    <col min="15880" max="15880" width="13.125" style="95" customWidth="1"/>
    <col min="15881" max="15881" width="17.125" style="95" customWidth="1"/>
    <col min="15882" max="15882" width="91.875" style="95" customWidth="1"/>
    <col min="15883" max="15883" width="157.375" style="95" customWidth="1"/>
    <col min="15884" max="16124" width="9" style="95"/>
    <col min="16125" max="16125" width="8.875" style="95" customWidth="1"/>
    <col min="16126" max="16126" width="72.625" style="95" customWidth="1"/>
    <col min="16127" max="16127" width="10.625" style="95" customWidth="1"/>
    <col min="16128" max="16128" width="8.625" style="95" customWidth="1"/>
    <col min="16129" max="16129" width="9" style="95" customWidth="1"/>
    <col min="16130" max="16130" width="13.375" style="95" customWidth="1"/>
    <col min="16131" max="16131" width="17.125" style="95" customWidth="1"/>
    <col min="16132" max="16132" width="13.125" style="95" customWidth="1"/>
    <col min="16133" max="16133" width="17.375" style="95" customWidth="1"/>
    <col min="16134" max="16134" width="13.125" style="95" customWidth="1"/>
    <col min="16135" max="16135" width="16.5" style="95" customWidth="1"/>
    <col min="16136" max="16136" width="13.125" style="95" customWidth="1"/>
    <col min="16137" max="16137" width="17.125" style="95" customWidth="1"/>
    <col min="16138" max="16138" width="91.875" style="95" customWidth="1"/>
    <col min="16139" max="16139" width="157.375" style="95" customWidth="1"/>
    <col min="16140" max="16384" width="9" style="95"/>
  </cols>
  <sheetData>
    <row r="1" spans="1:48" x14ac:dyDescent="0.25">
      <c r="A1" s="70"/>
      <c r="B1" s="70"/>
      <c r="D1" s="18" t="s">
        <v>278</v>
      </c>
      <c r="F1" s="18"/>
      <c r="G1" s="18"/>
      <c r="H1" s="18"/>
      <c r="I1" s="18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P1" s="70"/>
      <c r="AQ1" s="70"/>
      <c r="AR1" s="70"/>
      <c r="AS1" s="70"/>
      <c r="AT1" s="70"/>
      <c r="AU1" s="70"/>
      <c r="AV1" s="70"/>
    </row>
    <row r="2" spans="1:48" x14ac:dyDescent="0.25">
      <c r="A2" s="70"/>
      <c r="B2" s="70"/>
      <c r="D2" s="18" t="s">
        <v>279</v>
      </c>
      <c r="F2" s="18"/>
      <c r="G2" s="19"/>
      <c r="H2" s="19"/>
      <c r="I2" s="19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P2" s="70"/>
      <c r="AQ2" s="70"/>
      <c r="AR2" s="70"/>
      <c r="AS2" s="70"/>
      <c r="AT2" s="70"/>
      <c r="AU2" s="70"/>
      <c r="AV2" s="70"/>
    </row>
    <row r="3" spans="1:48" x14ac:dyDescent="0.25">
      <c r="A3" s="70"/>
      <c r="B3" s="70"/>
      <c r="D3" s="18" t="str">
        <f>'1'!Z3</f>
        <v>Красноярского края от 30.07.2021  № 08-122</v>
      </c>
      <c r="F3" s="18"/>
      <c r="G3" s="23"/>
      <c r="H3" s="23"/>
      <c r="I3" s="23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P3" s="70"/>
      <c r="AQ3" s="70"/>
      <c r="AR3" s="70"/>
      <c r="AS3" s="70"/>
      <c r="AT3" s="70"/>
      <c r="AU3" s="70"/>
      <c r="AV3" s="70"/>
    </row>
    <row r="4" spans="1:48" ht="18.75" x14ac:dyDescent="0.3">
      <c r="A4" s="70"/>
      <c r="B4" s="70"/>
      <c r="C4" s="70"/>
      <c r="D4" s="70"/>
      <c r="E4" s="70"/>
      <c r="F4" s="70"/>
      <c r="G4" s="70"/>
      <c r="H4" s="70"/>
      <c r="I4" s="7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P4" s="70"/>
      <c r="AQ4" s="70"/>
      <c r="AR4" s="70"/>
      <c r="AS4" s="70"/>
      <c r="AT4" s="70"/>
      <c r="AU4" s="70"/>
      <c r="AV4" s="70"/>
    </row>
    <row r="5" spans="1:48" ht="18.75" x14ac:dyDescent="0.3">
      <c r="A5" s="70"/>
      <c r="B5" s="70"/>
      <c r="C5" s="70"/>
      <c r="D5" s="70"/>
      <c r="E5" s="70"/>
      <c r="F5" s="70"/>
      <c r="G5" s="70"/>
      <c r="H5" s="70"/>
      <c r="I5" s="7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P5" s="70"/>
      <c r="AQ5" s="70"/>
      <c r="AR5" s="70"/>
      <c r="AS5" s="70"/>
      <c r="AT5" s="70"/>
      <c r="AU5" s="70"/>
      <c r="AV5" s="70"/>
    </row>
    <row r="6" spans="1:48" ht="20.25" customHeight="1" x14ac:dyDescent="0.25">
      <c r="A6" s="357" t="s">
        <v>108</v>
      </c>
      <c r="B6" s="357"/>
      <c r="C6" s="357"/>
      <c r="D6" s="357"/>
      <c r="E6" s="357"/>
      <c r="F6" s="357"/>
      <c r="G6" s="357"/>
      <c r="H6" s="357"/>
      <c r="I6" s="35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15.75" customHeight="1" x14ac:dyDescent="0.25">
      <c r="A7" s="341" t="s">
        <v>288</v>
      </c>
      <c r="B7" s="341"/>
      <c r="C7" s="341"/>
      <c r="D7" s="341"/>
      <c r="E7" s="341"/>
      <c r="F7" s="341"/>
      <c r="G7" s="341"/>
      <c r="H7" s="341"/>
      <c r="I7" s="341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70"/>
      <c r="AQ7" s="70"/>
      <c r="AR7" s="70"/>
      <c r="AS7" s="70"/>
      <c r="AT7" s="70"/>
      <c r="AU7" s="70"/>
      <c r="AV7" s="70"/>
    </row>
    <row r="8" spans="1:48" ht="9" customHeight="1" x14ac:dyDescent="0.25">
      <c r="A8" s="362"/>
      <c r="B8" s="362"/>
      <c r="C8" s="362"/>
      <c r="D8" s="362"/>
      <c r="E8" s="362"/>
      <c r="F8" s="362"/>
      <c r="G8" s="362"/>
      <c r="H8" s="362"/>
      <c r="I8" s="362"/>
    </row>
    <row r="9" spans="1:48" ht="18.75" x14ac:dyDescent="0.25">
      <c r="A9" s="360" t="str">
        <f>'1'!A8:AN8</f>
        <v xml:space="preserve">Обшество с ограниченной ответственностью «Красноярский жилищно-коммунальный комплекс» </v>
      </c>
      <c r="B9" s="360"/>
      <c r="C9" s="360"/>
      <c r="D9" s="360"/>
      <c r="E9" s="360"/>
      <c r="F9" s="360"/>
      <c r="G9" s="360"/>
      <c r="H9" s="360"/>
      <c r="I9" s="360"/>
    </row>
    <row r="10" spans="1:48" x14ac:dyDescent="0.25">
      <c r="A10" s="361" t="s">
        <v>114</v>
      </c>
      <c r="B10" s="361"/>
      <c r="C10" s="361"/>
      <c r="D10" s="361"/>
      <c r="E10" s="361"/>
      <c r="F10" s="361"/>
      <c r="G10" s="361"/>
      <c r="H10" s="361"/>
      <c r="I10" s="361"/>
    </row>
    <row r="11" spans="1:48" ht="15.75" customHeight="1" x14ac:dyDescent="0.25">
      <c r="A11" s="364"/>
      <c r="B11" s="364"/>
      <c r="C11" s="364"/>
      <c r="D11" s="364"/>
      <c r="E11" s="364"/>
      <c r="F11" s="364"/>
      <c r="G11" s="364"/>
      <c r="H11" s="364"/>
      <c r="I11" s="364"/>
    </row>
    <row r="12" spans="1:48" x14ac:dyDescent="0.25">
      <c r="A12" s="358" t="s">
        <v>175</v>
      </c>
      <c r="B12" s="359"/>
      <c r="C12" s="359"/>
      <c r="D12" s="359"/>
      <c r="E12" s="359"/>
      <c r="F12" s="359"/>
      <c r="G12" s="359"/>
      <c r="H12" s="359"/>
      <c r="I12" s="359"/>
    </row>
    <row r="13" spans="1:48" x14ac:dyDescent="0.25">
      <c r="A13" s="366" t="s">
        <v>156</v>
      </c>
      <c r="B13" s="366"/>
      <c r="C13" s="366"/>
      <c r="D13" s="366"/>
      <c r="E13" s="366"/>
      <c r="F13" s="366"/>
      <c r="G13" s="366"/>
      <c r="H13" s="366"/>
      <c r="I13" s="366"/>
    </row>
    <row r="14" spans="1:48" x14ac:dyDescent="0.25">
      <c r="A14" s="95"/>
      <c r="B14" s="95"/>
      <c r="H14" s="181"/>
    </row>
    <row r="15" spans="1:48" ht="33" customHeight="1" x14ac:dyDescent="0.25">
      <c r="A15" s="367" t="s">
        <v>117</v>
      </c>
      <c r="B15" s="368" t="s">
        <v>118</v>
      </c>
      <c r="C15" s="151" t="s">
        <v>488</v>
      </c>
      <c r="D15" s="151" t="s">
        <v>489</v>
      </c>
      <c r="E15" s="151" t="s">
        <v>490</v>
      </c>
      <c r="F15" s="151" t="s">
        <v>491</v>
      </c>
      <c r="G15" s="151" t="s">
        <v>492</v>
      </c>
      <c r="H15" s="94" t="s">
        <v>155</v>
      </c>
    </row>
    <row r="16" spans="1:48" ht="44.25" customHeight="1" x14ac:dyDescent="0.25">
      <c r="A16" s="367"/>
      <c r="B16" s="368"/>
      <c r="C16" s="96" t="s">
        <v>106</v>
      </c>
      <c r="D16" s="96" t="s">
        <v>106</v>
      </c>
      <c r="E16" s="96" t="s">
        <v>106</v>
      </c>
      <c r="F16" s="96" t="s">
        <v>106</v>
      </c>
      <c r="G16" s="96" t="s">
        <v>106</v>
      </c>
      <c r="H16" s="96" t="s">
        <v>10</v>
      </c>
    </row>
    <row r="17" spans="1:11" x14ac:dyDescent="0.25">
      <c r="A17" s="97">
        <v>1</v>
      </c>
      <c r="B17" s="98">
        <v>2</v>
      </c>
      <c r="C17" s="97" t="s">
        <v>318</v>
      </c>
      <c r="D17" s="97" t="s">
        <v>319</v>
      </c>
      <c r="E17" s="97" t="s">
        <v>397</v>
      </c>
      <c r="F17" s="97" t="s">
        <v>398</v>
      </c>
      <c r="G17" s="97" t="s">
        <v>399</v>
      </c>
      <c r="H17" s="97" t="s">
        <v>172</v>
      </c>
    </row>
    <row r="18" spans="1:11" ht="25.5" hidden="1" customHeight="1" x14ac:dyDescent="0.25">
      <c r="A18" s="14" t="s">
        <v>128</v>
      </c>
      <c r="B18" s="11" t="s">
        <v>149</v>
      </c>
      <c r="C18" s="17" t="s">
        <v>180</v>
      </c>
      <c r="D18" s="17" t="s">
        <v>180</v>
      </c>
      <c r="E18" s="17" t="s">
        <v>180</v>
      </c>
      <c r="F18" s="17" t="s">
        <v>180</v>
      </c>
      <c r="G18" s="17" t="s">
        <v>180</v>
      </c>
      <c r="H18" s="17" t="s">
        <v>180</v>
      </c>
    </row>
    <row r="19" spans="1:11" ht="25.5" hidden="1" customHeight="1" x14ac:dyDescent="0.25">
      <c r="A19" s="14" t="s">
        <v>129</v>
      </c>
      <c r="B19" s="11" t="s">
        <v>272</v>
      </c>
      <c r="C19" s="17" t="s">
        <v>180</v>
      </c>
      <c r="D19" s="17" t="s">
        <v>180</v>
      </c>
      <c r="E19" s="17" t="s">
        <v>180</v>
      </c>
      <c r="F19" s="17" t="s">
        <v>180</v>
      </c>
      <c r="G19" s="17" t="s">
        <v>180</v>
      </c>
      <c r="H19" s="17" t="s">
        <v>180</v>
      </c>
    </row>
    <row r="20" spans="1:11" ht="25.5" hidden="1" customHeight="1" x14ac:dyDescent="0.25">
      <c r="A20" s="14" t="s">
        <v>130</v>
      </c>
      <c r="B20" s="11" t="s">
        <v>150</v>
      </c>
      <c r="C20" s="17" t="s">
        <v>180</v>
      </c>
      <c r="D20" s="17" t="s">
        <v>180</v>
      </c>
      <c r="E20" s="17" t="s">
        <v>180</v>
      </c>
      <c r="F20" s="17" t="s">
        <v>180</v>
      </c>
      <c r="G20" s="17" t="s">
        <v>180</v>
      </c>
      <c r="H20" s="17" t="s">
        <v>180</v>
      </c>
    </row>
    <row r="21" spans="1:11" ht="25.5" hidden="1" customHeight="1" x14ac:dyDescent="0.25">
      <c r="A21" s="14" t="s">
        <v>131</v>
      </c>
      <c r="B21" s="11" t="s">
        <v>275</v>
      </c>
      <c r="C21" s="17" t="s">
        <v>180</v>
      </c>
      <c r="D21" s="17" t="s">
        <v>180</v>
      </c>
      <c r="E21" s="17" t="s">
        <v>180</v>
      </c>
      <c r="F21" s="17" t="s">
        <v>180</v>
      </c>
      <c r="G21" s="17" t="s">
        <v>180</v>
      </c>
      <c r="H21" s="17" t="s">
        <v>180</v>
      </c>
    </row>
    <row r="22" spans="1:11" ht="25.5" hidden="1" customHeight="1" x14ac:dyDescent="0.25">
      <c r="A22" s="14" t="s">
        <v>151</v>
      </c>
      <c r="B22" s="12" t="s">
        <v>276</v>
      </c>
      <c r="C22" s="17" t="s">
        <v>180</v>
      </c>
      <c r="D22" s="17" t="s">
        <v>180</v>
      </c>
      <c r="E22" s="17" t="s">
        <v>180</v>
      </c>
      <c r="F22" s="17" t="s">
        <v>180</v>
      </c>
      <c r="G22" s="17" t="s">
        <v>180</v>
      </c>
      <c r="H22" s="17" t="s">
        <v>180</v>
      </c>
    </row>
    <row r="23" spans="1:11" ht="25.5" hidden="1" customHeight="1" x14ac:dyDescent="0.25">
      <c r="A23" s="14" t="s">
        <v>170</v>
      </c>
      <c r="B23" s="13" t="s">
        <v>273</v>
      </c>
      <c r="C23" s="17" t="s">
        <v>180</v>
      </c>
      <c r="D23" s="17" t="s">
        <v>180</v>
      </c>
      <c r="E23" s="17" t="s">
        <v>180</v>
      </c>
      <c r="F23" s="17" t="s">
        <v>180</v>
      </c>
      <c r="G23" s="17" t="s">
        <v>180</v>
      </c>
      <c r="H23" s="17" t="s">
        <v>180</v>
      </c>
    </row>
    <row r="24" spans="1:11" ht="25.5" hidden="1" customHeight="1" x14ac:dyDescent="0.25">
      <c r="A24" s="14" t="s">
        <v>152</v>
      </c>
      <c r="B24" s="12" t="s">
        <v>277</v>
      </c>
      <c r="C24" s="17" t="s">
        <v>180</v>
      </c>
      <c r="D24" s="17" t="s">
        <v>180</v>
      </c>
      <c r="E24" s="17" t="s">
        <v>180</v>
      </c>
      <c r="F24" s="17" t="s">
        <v>180</v>
      </c>
      <c r="G24" s="17" t="s">
        <v>180</v>
      </c>
      <c r="H24" s="17" t="s">
        <v>180</v>
      </c>
    </row>
    <row r="25" spans="1:11" ht="32.1" hidden="1" customHeight="1" x14ac:dyDescent="0.25">
      <c r="A25" s="14" t="s">
        <v>171</v>
      </c>
      <c r="B25" s="13" t="s">
        <v>274</v>
      </c>
      <c r="C25" s="17" t="s">
        <v>180</v>
      </c>
      <c r="D25" s="17" t="s">
        <v>180</v>
      </c>
      <c r="E25" s="17" t="s">
        <v>180</v>
      </c>
      <c r="F25" s="17" t="s">
        <v>180</v>
      </c>
      <c r="G25" s="17" t="s">
        <v>180</v>
      </c>
      <c r="H25" s="17" t="s">
        <v>180</v>
      </c>
    </row>
    <row r="26" spans="1:11" ht="25.5" hidden="1" customHeight="1" x14ac:dyDescent="0.25">
      <c r="A26" s="14" t="s">
        <v>132</v>
      </c>
      <c r="B26" s="11" t="s">
        <v>153</v>
      </c>
      <c r="C26" s="17" t="s">
        <v>180</v>
      </c>
      <c r="D26" s="17" t="s">
        <v>180</v>
      </c>
      <c r="E26" s="17" t="s">
        <v>180</v>
      </c>
      <c r="F26" s="17" t="s">
        <v>180</v>
      </c>
      <c r="G26" s="17" t="s">
        <v>180</v>
      </c>
      <c r="H26" s="17" t="s">
        <v>180</v>
      </c>
    </row>
    <row r="27" spans="1:11" ht="25.5" hidden="1" customHeight="1" x14ac:dyDescent="0.25">
      <c r="A27" s="14" t="s">
        <v>133</v>
      </c>
      <c r="B27" s="11" t="s">
        <v>154</v>
      </c>
      <c r="C27" s="17" t="s">
        <v>180</v>
      </c>
      <c r="D27" s="17" t="s">
        <v>180</v>
      </c>
      <c r="E27" s="17" t="s">
        <v>180</v>
      </c>
      <c r="F27" s="17" t="s">
        <v>180</v>
      </c>
      <c r="G27" s="17" t="s">
        <v>180</v>
      </c>
      <c r="H27" s="17" t="s">
        <v>180</v>
      </c>
    </row>
    <row r="28" spans="1:11" s="100" customFormat="1" ht="31.5" x14ac:dyDescent="0.25">
      <c r="A28" s="94"/>
      <c r="B28" s="99" t="s">
        <v>439</v>
      </c>
      <c r="C28" s="17">
        <f>SUM(C29,C73)</f>
        <v>6.2240000000000002</v>
      </c>
      <c r="D28" s="17">
        <f t="shared" ref="D28:H28" si="0">SUM(D29,D73)</f>
        <v>27.241</v>
      </c>
      <c r="E28" s="17">
        <f t="shared" si="0"/>
        <v>5.1459999999999999</v>
      </c>
      <c r="F28" s="17">
        <f t="shared" si="0"/>
        <v>5.2380000000000004</v>
      </c>
      <c r="G28" s="17">
        <f t="shared" si="0"/>
        <v>5.2159999999999993</v>
      </c>
      <c r="H28" s="17">
        <f t="shared" si="0"/>
        <v>49.064999999999998</v>
      </c>
      <c r="J28" s="251"/>
    </row>
    <row r="29" spans="1:11" s="100" customFormat="1" x14ac:dyDescent="0.25">
      <c r="A29" s="101" t="s">
        <v>119</v>
      </c>
      <c r="B29" s="102" t="s">
        <v>174</v>
      </c>
      <c r="C29" s="17">
        <f>SUM(C30,C51,C69,C70)</f>
        <v>6.2240000000000002</v>
      </c>
      <c r="D29" s="17">
        <f>SUM(D30,D51,D69,D70)</f>
        <v>27.241</v>
      </c>
      <c r="E29" s="17">
        <f t="shared" ref="E29:H29" si="1">SUM(E30,E51,E69,E70)</f>
        <v>5.1459999999999999</v>
      </c>
      <c r="F29" s="17">
        <f t="shared" si="1"/>
        <v>5.2380000000000004</v>
      </c>
      <c r="G29" s="17">
        <f t="shared" si="1"/>
        <v>5.2159999999999993</v>
      </c>
      <c r="H29" s="17">
        <f t="shared" si="1"/>
        <v>49.064999999999998</v>
      </c>
    </row>
    <row r="30" spans="1:11" s="100" customFormat="1" x14ac:dyDescent="0.25">
      <c r="A30" s="101" t="s">
        <v>120</v>
      </c>
      <c r="B30" s="103" t="s">
        <v>134</v>
      </c>
      <c r="C30" s="17">
        <f>SUM(C31,C49)</f>
        <v>0</v>
      </c>
      <c r="D30" s="17">
        <f t="shared" ref="D30:H30" si="2">SUM(D31,D49)</f>
        <v>17.25</v>
      </c>
      <c r="E30" s="17">
        <f t="shared" si="2"/>
        <v>0</v>
      </c>
      <c r="F30" s="17">
        <f t="shared" si="2"/>
        <v>0</v>
      </c>
      <c r="G30" s="17">
        <f t="shared" si="2"/>
        <v>0</v>
      </c>
      <c r="H30" s="17">
        <f t="shared" si="2"/>
        <v>17.25</v>
      </c>
    </row>
    <row r="31" spans="1:11" s="100" customFormat="1" ht="31.5" x14ac:dyDescent="0.25">
      <c r="A31" s="101" t="s">
        <v>121</v>
      </c>
      <c r="B31" s="104" t="s">
        <v>266</v>
      </c>
      <c r="C31" s="17">
        <f>SUM(C32,C36,C37,C38,C39,C44,C45,C46)</f>
        <v>0</v>
      </c>
      <c r="D31" s="17">
        <f>SUM(D32,D36,D37,D38,D39,D44,D45,D46)</f>
        <v>17.25</v>
      </c>
      <c r="E31" s="17">
        <f t="shared" ref="E31:H31" si="3">SUM(E32,E36,E37,E38,E39,E44,E45,E46)</f>
        <v>0</v>
      </c>
      <c r="F31" s="17">
        <f t="shared" si="3"/>
        <v>0</v>
      </c>
      <c r="G31" s="17">
        <f t="shared" si="3"/>
        <v>0</v>
      </c>
      <c r="H31" s="17">
        <f t="shared" si="3"/>
        <v>17.25</v>
      </c>
      <c r="K31" s="250"/>
    </row>
    <row r="32" spans="1:11" s="100" customFormat="1" x14ac:dyDescent="0.25">
      <c r="A32" s="101" t="s">
        <v>135</v>
      </c>
      <c r="B32" s="104" t="s">
        <v>440</v>
      </c>
      <c r="C32" s="105" t="s">
        <v>180</v>
      </c>
      <c r="D32" s="17" t="str">
        <f t="shared" ref="D32:D84" si="4">C32</f>
        <v>-</v>
      </c>
      <c r="E32" s="17" t="s">
        <v>180</v>
      </c>
      <c r="F32" s="17" t="s">
        <v>180</v>
      </c>
      <c r="G32" s="17" t="s">
        <v>180</v>
      </c>
      <c r="H32" s="17" t="s">
        <v>180</v>
      </c>
    </row>
    <row r="33" spans="1:8" s="100" customFormat="1" ht="31.5" x14ac:dyDescent="0.25">
      <c r="A33" s="101" t="s">
        <v>441</v>
      </c>
      <c r="B33" s="106" t="s">
        <v>442</v>
      </c>
      <c r="C33" s="105" t="s">
        <v>180</v>
      </c>
      <c r="D33" s="17" t="str">
        <f t="shared" si="4"/>
        <v>-</v>
      </c>
      <c r="E33" s="17" t="s">
        <v>180</v>
      </c>
      <c r="F33" s="17" t="s">
        <v>180</v>
      </c>
      <c r="G33" s="17" t="s">
        <v>180</v>
      </c>
      <c r="H33" s="17" t="s">
        <v>180</v>
      </c>
    </row>
    <row r="34" spans="1:8" s="100" customFormat="1" ht="31.5" x14ac:dyDescent="0.25">
      <c r="A34" s="101" t="s">
        <v>443</v>
      </c>
      <c r="B34" s="106" t="s">
        <v>444</v>
      </c>
      <c r="C34" s="105" t="s">
        <v>180</v>
      </c>
      <c r="D34" s="17" t="str">
        <f t="shared" si="4"/>
        <v>-</v>
      </c>
      <c r="E34" s="17" t="s">
        <v>180</v>
      </c>
      <c r="F34" s="17" t="s">
        <v>180</v>
      </c>
      <c r="G34" s="17" t="s">
        <v>180</v>
      </c>
      <c r="H34" s="17" t="s">
        <v>180</v>
      </c>
    </row>
    <row r="35" spans="1:8" s="100" customFormat="1" ht="31.5" x14ac:dyDescent="0.25">
      <c r="A35" s="101" t="s">
        <v>445</v>
      </c>
      <c r="B35" s="106" t="s">
        <v>446</v>
      </c>
      <c r="C35" s="105" t="s">
        <v>180</v>
      </c>
      <c r="D35" s="17" t="str">
        <f t="shared" si="4"/>
        <v>-</v>
      </c>
      <c r="E35" s="17" t="s">
        <v>180</v>
      </c>
      <c r="F35" s="17" t="s">
        <v>180</v>
      </c>
      <c r="G35" s="17" t="s">
        <v>180</v>
      </c>
      <c r="H35" s="17" t="s">
        <v>180</v>
      </c>
    </row>
    <row r="36" spans="1:8" s="100" customFormat="1" x14ac:dyDescent="0.25">
      <c r="A36" s="101" t="s">
        <v>199</v>
      </c>
      <c r="B36" s="104" t="s">
        <v>447</v>
      </c>
      <c r="C36" s="105" t="s">
        <v>180</v>
      </c>
      <c r="D36" s="17" t="str">
        <f t="shared" si="4"/>
        <v>-</v>
      </c>
      <c r="E36" s="17" t="s">
        <v>180</v>
      </c>
      <c r="F36" s="17" t="s">
        <v>180</v>
      </c>
      <c r="G36" s="17" t="s">
        <v>180</v>
      </c>
      <c r="H36" s="17" t="s">
        <v>180</v>
      </c>
    </row>
    <row r="37" spans="1:8" s="100" customFormat="1" x14ac:dyDescent="0.25">
      <c r="A37" s="101" t="s">
        <v>201</v>
      </c>
      <c r="B37" s="104" t="s">
        <v>448</v>
      </c>
      <c r="C37" s="17">
        <v>0</v>
      </c>
      <c r="D37" s="17">
        <v>17.25</v>
      </c>
      <c r="E37" s="17">
        <v>0</v>
      </c>
      <c r="F37" s="17">
        <v>0</v>
      </c>
      <c r="G37" s="17">
        <v>0</v>
      </c>
      <c r="H37" s="17">
        <f>SUM(C37:G37)</f>
        <v>17.25</v>
      </c>
    </row>
    <row r="38" spans="1:8" s="100" customFormat="1" x14ac:dyDescent="0.25">
      <c r="A38" s="101" t="s">
        <v>449</v>
      </c>
      <c r="B38" s="104" t="s">
        <v>450</v>
      </c>
      <c r="C38" s="107" t="s">
        <v>180</v>
      </c>
      <c r="D38" s="17" t="str">
        <f t="shared" si="4"/>
        <v>-</v>
      </c>
      <c r="E38" s="17" t="s">
        <v>180</v>
      </c>
      <c r="F38" s="17" t="s">
        <v>180</v>
      </c>
      <c r="G38" s="17" t="s">
        <v>180</v>
      </c>
      <c r="H38" s="17" t="s">
        <v>180</v>
      </c>
    </row>
    <row r="39" spans="1:8" s="100" customFormat="1" x14ac:dyDescent="0.25">
      <c r="A39" s="101" t="s">
        <v>451</v>
      </c>
      <c r="B39" s="104" t="s">
        <v>452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</row>
    <row r="40" spans="1:8" s="100" customFormat="1" ht="28.5" customHeight="1" x14ac:dyDescent="0.25">
      <c r="A40" s="108" t="s">
        <v>453</v>
      </c>
      <c r="B40" s="104" t="s">
        <v>454</v>
      </c>
      <c r="C40" s="107" t="s">
        <v>180</v>
      </c>
      <c r="D40" s="17" t="str">
        <f t="shared" si="4"/>
        <v>-</v>
      </c>
      <c r="E40" s="17" t="s">
        <v>180</v>
      </c>
      <c r="F40" s="17" t="s">
        <v>180</v>
      </c>
      <c r="G40" s="17" t="s">
        <v>180</v>
      </c>
      <c r="H40" s="17" t="s">
        <v>180</v>
      </c>
    </row>
    <row r="41" spans="1:8" s="100" customFormat="1" ht="24.95" customHeight="1" x14ac:dyDescent="0.25">
      <c r="A41" s="108" t="s">
        <v>455</v>
      </c>
      <c r="B41" s="104" t="s">
        <v>456</v>
      </c>
      <c r="C41" s="107" t="s">
        <v>180</v>
      </c>
      <c r="D41" s="17" t="str">
        <f t="shared" si="4"/>
        <v>-</v>
      </c>
      <c r="E41" s="17" t="s">
        <v>180</v>
      </c>
      <c r="F41" s="17" t="s">
        <v>180</v>
      </c>
      <c r="G41" s="17" t="s">
        <v>180</v>
      </c>
      <c r="H41" s="17" t="s">
        <v>180</v>
      </c>
    </row>
    <row r="42" spans="1:8" s="100" customFormat="1" x14ac:dyDescent="0.25">
      <c r="A42" s="108" t="s">
        <v>457</v>
      </c>
      <c r="B42" s="104" t="s">
        <v>458</v>
      </c>
      <c r="C42" s="17" t="s">
        <v>180</v>
      </c>
      <c r="D42" s="17" t="s">
        <v>180</v>
      </c>
      <c r="E42" s="17" t="s">
        <v>180</v>
      </c>
      <c r="F42" s="17" t="s">
        <v>180</v>
      </c>
      <c r="G42" s="17" t="s">
        <v>180</v>
      </c>
      <c r="H42" s="17" t="s">
        <v>180</v>
      </c>
    </row>
    <row r="43" spans="1:8" s="100" customFormat="1" ht="24.95" customHeight="1" x14ac:dyDescent="0.25">
      <c r="A43" s="108" t="s">
        <v>459</v>
      </c>
      <c r="B43" s="104" t="s">
        <v>456</v>
      </c>
      <c r="C43" s="107" t="s">
        <v>180</v>
      </c>
      <c r="D43" s="17" t="str">
        <f t="shared" si="4"/>
        <v>-</v>
      </c>
      <c r="E43" s="17" t="s">
        <v>180</v>
      </c>
      <c r="F43" s="17" t="s">
        <v>180</v>
      </c>
      <c r="G43" s="17" t="s">
        <v>180</v>
      </c>
      <c r="H43" s="17" t="s">
        <v>180</v>
      </c>
    </row>
    <row r="44" spans="1:8" s="100" customFormat="1" x14ac:dyDescent="0.25">
      <c r="A44" s="108" t="s">
        <v>460</v>
      </c>
      <c r="B44" s="104" t="s">
        <v>461</v>
      </c>
      <c r="C44" s="107" t="s">
        <v>180</v>
      </c>
      <c r="D44" s="17" t="str">
        <f t="shared" si="4"/>
        <v>-</v>
      </c>
      <c r="E44" s="17" t="s">
        <v>180</v>
      </c>
      <c r="F44" s="17" t="s">
        <v>180</v>
      </c>
      <c r="G44" s="17" t="s">
        <v>180</v>
      </c>
      <c r="H44" s="17" t="s">
        <v>180</v>
      </c>
    </row>
    <row r="45" spans="1:8" s="100" customFormat="1" x14ac:dyDescent="0.25">
      <c r="A45" s="108" t="s">
        <v>462</v>
      </c>
      <c r="B45" s="104" t="s">
        <v>463</v>
      </c>
      <c r="C45" s="107" t="s">
        <v>180</v>
      </c>
      <c r="D45" s="17" t="str">
        <f t="shared" si="4"/>
        <v>-</v>
      </c>
      <c r="E45" s="17" t="s">
        <v>180</v>
      </c>
      <c r="F45" s="17" t="s">
        <v>180</v>
      </c>
      <c r="G45" s="17" t="s">
        <v>180</v>
      </c>
      <c r="H45" s="17" t="s">
        <v>180</v>
      </c>
    </row>
    <row r="46" spans="1:8" s="100" customFormat="1" ht="30.95" customHeight="1" x14ac:dyDescent="0.25">
      <c r="A46" s="108" t="s">
        <v>464</v>
      </c>
      <c r="B46" s="104" t="s">
        <v>465</v>
      </c>
      <c r="C46" s="107" t="s">
        <v>180</v>
      </c>
      <c r="D46" s="17" t="str">
        <f t="shared" si="4"/>
        <v>-</v>
      </c>
      <c r="E46" s="17" t="s">
        <v>180</v>
      </c>
      <c r="F46" s="17" t="s">
        <v>180</v>
      </c>
      <c r="G46" s="17" t="s">
        <v>180</v>
      </c>
      <c r="H46" s="17" t="s">
        <v>180</v>
      </c>
    </row>
    <row r="47" spans="1:8" s="100" customFormat="1" x14ac:dyDescent="0.25">
      <c r="A47" s="108" t="s">
        <v>466</v>
      </c>
      <c r="B47" s="104" t="s">
        <v>467</v>
      </c>
      <c r="C47" s="107" t="s">
        <v>180</v>
      </c>
      <c r="D47" s="17" t="str">
        <f t="shared" si="4"/>
        <v>-</v>
      </c>
      <c r="E47" s="17" t="s">
        <v>180</v>
      </c>
      <c r="F47" s="17" t="s">
        <v>180</v>
      </c>
      <c r="G47" s="17" t="s">
        <v>180</v>
      </c>
      <c r="H47" s="17" t="s">
        <v>180</v>
      </c>
    </row>
    <row r="48" spans="1:8" s="100" customFormat="1" x14ac:dyDescent="0.25">
      <c r="A48" s="108" t="s">
        <v>468</v>
      </c>
      <c r="B48" s="104" t="s">
        <v>469</v>
      </c>
      <c r="C48" s="107" t="s">
        <v>180</v>
      </c>
      <c r="D48" s="17" t="str">
        <f t="shared" si="4"/>
        <v>-</v>
      </c>
      <c r="E48" s="17" t="s">
        <v>180</v>
      </c>
      <c r="F48" s="17" t="s">
        <v>180</v>
      </c>
      <c r="G48" s="17" t="s">
        <v>180</v>
      </c>
      <c r="H48" s="17" t="s">
        <v>180</v>
      </c>
    </row>
    <row r="49" spans="1:8" s="100" customFormat="1" ht="31.5" x14ac:dyDescent="0.25">
      <c r="A49" s="101" t="s">
        <v>122</v>
      </c>
      <c r="B49" s="104" t="s">
        <v>268</v>
      </c>
      <c r="C49" s="107" t="s">
        <v>180</v>
      </c>
      <c r="D49" s="17" t="str">
        <f t="shared" si="4"/>
        <v>-</v>
      </c>
      <c r="E49" s="17" t="s">
        <v>180</v>
      </c>
      <c r="F49" s="17" t="s">
        <v>180</v>
      </c>
      <c r="G49" s="17" t="s">
        <v>180</v>
      </c>
      <c r="H49" s="17" t="s">
        <v>180</v>
      </c>
    </row>
    <row r="50" spans="1:8" s="100" customFormat="1" x14ac:dyDescent="0.25">
      <c r="A50" s="101" t="s">
        <v>123</v>
      </c>
      <c r="B50" s="104" t="s">
        <v>173</v>
      </c>
      <c r="C50" s="17" t="s">
        <v>180</v>
      </c>
      <c r="D50" s="17" t="str">
        <f t="shared" si="4"/>
        <v>-</v>
      </c>
      <c r="E50" s="17" t="s">
        <v>180</v>
      </c>
      <c r="F50" s="17" t="s">
        <v>180</v>
      </c>
      <c r="G50" s="17" t="s">
        <v>180</v>
      </c>
      <c r="H50" s="17" t="s">
        <v>180</v>
      </c>
    </row>
    <row r="51" spans="1:8" s="100" customFormat="1" x14ac:dyDescent="0.25">
      <c r="A51" s="101" t="s">
        <v>125</v>
      </c>
      <c r="B51" s="103" t="s">
        <v>470</v>
      </c>
      <c r="C51" s="17">
        <f>SUM(C52,C60)</f>
        <v>5.1870000000000003</v>
      </c>
      <c r="D51" s="17">
        <f t="shared" ref="D51:H51" si="5">SUM(D52,D60)</f>
        <v>5.4509999999999996</v>
      </c>
      <c r="E51" s="17">
        <f t="shared" si="5"/>
        <v>4.2880000000000003</v>
      </c>
      <c r="F51" s="17">
        <f t="shared" si="5"/>
        <v>4.3650000000000002</v>
      </c>
      <c r="G51" s="17">
        <f t="shared" si="5"/>
        <v>4.3469999999999995</v>
      </c>
      <c r="H51" s="17">
        <f t="shared" si="5"/>
        <v>23.637999999999998</v>
      </c>
    </row>
    <row r="52" spans="1:8" s="100" customFormat="1" x14ac:dyDescent="0.25">
      <c r="A52" s="101" t="s">
        <v>138</v>
      </c>
      <c r="B52" s="104" t="s">
        <v>471</v>
      </c>
      <c r="C52" s="109">
        <f>C55</f>
        <v>5.1870000000000003</v>
      </c>
      <c r="D52" s="109">
        <f t="shared" ref="D52:H52" si="6">D55</f>
        <v>5.4509999999999996</v>
      </c>
      <c r="E52" s="109">
        <f t="shared" si="6"/>
        <v>4.2880000000000003</v>
      </c>
      <c r="F52" s="109">
        <f t="shared" si="6"/>
        <v>4.3650000000000002</v>
      </c>
      <c r="G52" s="109">
        <f t="shared" si="6"/>
        <v>4.3469999999999995</v>
      </c>
      <c r="H52" s="109">
        <f t="shared" si="6"/>
        <v>23.637999999999998</v>
      </c>
    </row>
    <row r="53" spans="1:8" s="100" customFormat="1" x14ac:dyDescent="0.25">
      <c r="A53" s="101" t="s">
        <v>139</v>
      </c>
      <c r="B53" s="110" t="s">
        <v>472</v>
      </c>
      <c r="C53" s="111" t="s">
        <v>180</v>
      </c>
      <c r="D53" s="17" t="str">
        <f t="shared" si="4"/>
        <v>-</v>
      </c>
      <c r="E53" s="17" t="s">
        <v>180</v>
      </c>
      <c r="F53" s="17" t="s">
        <v>180</v>
      </c>
      <c r="G53" s="17" t="s">
        <v>180</v>
      </c>
      <c r="H53" s="17" t="s">
        <v>180</v>
      </c>
    </row>
    <row r="54" spans="1:8" s="100" customFormat="1" x14ac:dyDescent="0.25">
      <c r="A54" s="101" t="s">
        <v>140</v>
      </c>
      <c r="B54" s="110" t="s">
        <v>473</v>
      </c>
      <c r="C54" s="111" t="s">
        <v>180</v>
      </c>
      <c r="D54" s="17" t="str">
        <f t="shared" si="4"/>
        <v>-</v>
      </c>
      <c r="E54" s="17" t="s">
        <v>180</v>
      </c>
      <c r="F54" s="17" t="s">
        <v>180</v>
      </c>
      <c r="G54" s="17" t="s">
        <v>180</v>
      </c>
      <c r="H54" s="17" t="s">
        <v>180</v>
      </c>
    </row>
    <row r="55" spans="1:8" s="100" customFormat="1" x14ac:dyDescent="0.25">
      <c r="A55" s="101" t="s">
        <v>474</v>
      </c>
      <c r="B55" s="110" t="s">
        <v>475</v>
      </c>
      <c r="C55" s="17">
        <v>5.1870000000000003</v>
      </c>
      <c r="D55" s="17">
        <v>5.4509999999999996</v>
      </c>
      <c r="E55" s="17">
        <v>4.2880000000000003</v>
      </c>
      <c r="F55" s="17">
        <v>4.3650000000000002</v>
      </c>
      <c r="G55" s="17">
        <v>4.3469999999999995</v>
      </c>
      <c r="H55" s="17">
        <f>SUM(C55:G55)</f>
        <v>23.637999999999998</v>
      </c>
    </row>
    <row r="56" spans="1:8" s="100" customFormat="1" x14ac:dyDescent="0.25">
      <c r="A56" s="101" t="s">
        <v>476</v>
      </c>
      <c r="B56" s="110" t="s">
        <v>477</v>
      </c>
      <c r="C56" s="112" t="s">
        <v>180</v>
      </c>
      <c r="D56" s="17" t="str">
        <f t="shared" si="4"/>
        <v>-</v>
      </c>
      <c r="E56" s="17" t="s">
        <v>180</v>
      </c>
      <c r="F56" s="17" t="s">
        <v>180</v>
      </c>
      <c r="G56" s="17" t="s">
        <v>180</v>
      </c>
      <c r="H56" s="17" t="s">
        <v>180</v>
      </c>
    </row>
    <row r="57" spans="1:8" s="100" customFormat="1" x14ac:dyDescent="0.25">
      <c r="A57" s="101" t="s">
        <v>478</v>
      </c>
      <c r="B57" s="110" t="s">
        <v>479</v>
      </c>
      <c r="C57" s="112" t="s">
        <v>180</v>
      </c>
      <c r="D57" s="17" t="str">
        <f t="shared" si="4"/>
        <v>-</v>
      </c>
      <c r="E57" s="17" t="s">
        <v>180</v>
      </c>
      <c r="F57" s="17" t="s">
        <v>180</v>
      </c>
      <c r="G57" s="17" t="s">
        <v>180</v>
      </c>
      <c r="H57" s="17" t="s">
        <v>180</v>
      </c>
    </row>
    <row r="58" spans="1:8" s="100" customFormat="1" x14ac:dyDescent="0.25">
      <c r="A58" s="101" t="s">
        <v>480</v>
      </c>
      <c r="B58" s="110" t="s">
        <v>463</v>
      </c>
      <c r="C58" s="112" t="s">
        <v>180</v>
      </c>
      <c r="D58" s="17" t="str">
        <f t="shared" si="4"/>
        <v>-</v>
      </c>
      <c r="E58" s="17" t="s">
        <v>180</v>
      </c>
      <c r="F58" s="17" t="s">
        <v>180</v>
      </c>
      <c r="G58" s="17" t="s">
        <v>180</v>
      </c>
      <c r="H58" s="17" t="s">
        <v>180</v>
      </c>
    </row>
    <row r="59" spans="1:8" s="100" customFormat="1" ht="31.5" x14ac:dyDescent="0.25">
      <c r="A59" s="101" t="s">
        <v>481</v>
      </c>
      <c r="B59" s="110" t="s">
        <v>482</v>
      </c>
      <c r="C59" s="112" t="s">
        <v>180</v>
      </c>
      <c r="D59" s="17" t="str">
        <f t="shared" si="4"/>
        <v>-</v>
      </c>
      <c r="E59" s="17" t="s">
        <v>180</v>
      </c>
      <c r="F59" s="17" t="s">
        <v>180</v>
      </c>
      <c r="G59" s="17" t="s">
        <v>180</v>
      </c>
      <c r="H59" s="17" t="s">
        <v>180</v>
      </c>
    </row>
    <row r="60" spans="1:8" s="100" customFormat="1" x14ac:dyDescent="0.25">
      <c r="A60" s="101" t="s">
        <v>141</v>
      </c>
      <c r="B60" s="104" t="s">
        <v>267</v>
      </c>
      <c r="C60" s="112" t="s">
        <v>180</v>
      </c>
      <c r="D60" s="112" t="s">
        <v>180</v>
      </c>
      <c r="E60" s="17" t="s">
        <v>180</v>
      </c>
      <c r="F60" s="17" t="s">
        <v>180</v>
      </c>
      <c r="G60" s="17" t="s">
        <v>180</v>
      </c>
      <c r="H60" s="17" t="s">
        <v>180</v>
      </c>
    </row>
    <row r="61" spans="1:8" s="100" customFormat="1" x14ac:dyDescent="0.25">
      <c r="A61" s="101" t="s">
        <v>142</v>
      </c>
      <c r="B61" s="104" t="s">
        <v>168</v>
      </c>
      <c r="C61" s="112" t="s">
        <v>180</v>
      </c>
      <c r="D61" s="17" t="str">
        <f t="shared" si="4"/>
        <v>-</v>
      </c>
      <c r="E61" s="17" t="s">
        <v>180</v>
      </c>
      <c r="F61" s="17" t="s">
        <v>180</v>
      </c>
      <c r="G61" s="17" t="s">
        <v>180</v>
      </c>
      <c r="H61" s="17" t="s">
        <v>180</v>
      </c>
    </row>
    <row r="62" spans="1:8" s="100" customFormat="1" x14ac:dyDescent="0.25">
      <c r="A62" s="101" t="s">
        <v>143</v>
      </c>
      <c r="B62" s="110" t="s">
        <v>472</v>
      </c>
      <c r="C62" s="112" t="s">
        <v>180</v>
      </c>
      <c r="D62" s="17" t="str">
        <f t="shared" si="4"/>
        <v>-</v>
      </c>
      <c r="E62" s="17" t="s">
        <v>180</v>
      </c>
      <c r="F62" s="17" t="s">
        <v>180</v>
      </c>
      <c r="G62" s="17" t="s">
        <v>180</v>
      </c>
      <c r="H62" s="17" t="s">
        <v>180</v>
      </c>
    </row>
    <row r="63" spans="1:8" s="100" customFormat="1" x14ac:dyDescent="0.25">
      <c r="A63" s="101" t="s">
        <v>144</v>
      </c>
      <c r="B63" s="110" t="s">
        <v>473</v>
      </c>
      <c r="C63" s="112" t="s">
        <v>180</v>
      </c>
      <c r="D63" s="17" t="str">
        <f t="shared" si="4"/>
        <v>-</v>
      </c>
      <c r="E63" s="17" t="s">
        <v>180</v>
      </c>
      <c r="F63" s="17" t="s">
        <v>180</v>
      </c>
      <c r="G63" s="17" t="s">
        <v>180</v>
      </c>
      <c r="H63" s="17" t="s">
        <v>180</v>
      </c>
    </row>
    <row r="64" spans="1:8" s="100" customFormat="1" x14ac:dyDescent="0.25">
      <c r="A64" s="101" t="s">
        <v>231</v>
      </c>
      <c r="B64" s="110" t="s">
        <v>475</v>
      </c>
      <c r="C64" s="112" t="s">
        <v>180</v>
      </c>
      <c r="D64" s="17" t="str">
        <f t="shared" si="4"/>
        <v>-</v>
      </c>
      <c r="E64" s="17" t="s">
        <v>180</v>
      </c>
      <c r="F64" s="17" t="s">
        <v>180</v>
      </c>
      <c r="G64" s="17" t="s">
        <v>180</v>
      </c>
      <c r="H64" s="17" t="s">
        <v>180</v>
      </c>
    </row>
    <row r="65" spans="1:8" s="100" customFormat="1" x14ac:dyDescent="0.25">
      <c r="A65" s="101" t="s">
        <v>233</v>
      </c>
      <c r="B65" s="110" t="s">
        <v>477</v>
      </c>
      <c r="C65" s="112" t="s">
        <v>180</v>
      </c>
      <c r="D65" s="17" t="str">
        <f t="shared" si="4"/>
        <v>-</v>
      </c>
      <c r="E65" s="17" t="s">
        <v>180</v>
      </c>
      <c r="F65" s="17" t="s">
        <v>180</v>
      </c>
      <c r="G65" s="17" t="s">
        <v>180</v>
      </c>
      <c r="H65" s="17" t="s">
        <v>180</v>
      </c>
    </row>
    <row r="66" spans="1:8" s="100" customFormat="1" x14ac:dyDescent="0.25">
      <c r="A66" s="101" t="s">
        <v>235</v>
      </c>
      <c r="B66" s="110" t="s">
        <v>479</v>
      </c>
      <c r="C66" s="112" t="s">
        <v>180</v>
      </c>
      <c r="D66" s="17" t="str">
        <f t="shared" si="4"/>
        <v>-</v>
      </c>
      <c r="E66" s="17" t="s">
        <v>180</v>
      </c>
      <c r="F66" s="17" t="s">
        <v>180</v>
      </c>
      <c r="G66" s="17" t="s">
        <v>180</v>
      </c>
      <c r="H66" s="17" t="s">
        <v>180</v>
      </c>
    </row>
    <row r="67" spans="1:8" s="100" customFormat="1" x14ac:dyDescent="0.25">
      <c r="A67" s="101" t="s">
        <v>237</v>
      </c>
      <c r="B67" s="110" t="s">
        <v>463</v>
      </c>
      <c r="C67" s="112" t="s">
        <v>180</v>
      </c>
      <c r="D67" s="17" t="str">
        <f t="shared" si="4"/>
        <v>-</v>
      </c>
      <c r="E67" s="17" t="s">
        <v>180</v>
      </c>
      <c r="F67" s="17" t="s">
        <v>180</v>
      </c>
      <c r="G67" s="17" t="s">
        <v>180</v>
      </c>
      <c r="H67" s="17" t="s">
        <v>180</v>
      </c>
    </row>
    <row r="68" spans="1:8" s="100" customFormat="1" ht="31.5" x14ac:dyDescent="0.25">
      <c r="A68" s="101" t="s">
        <v>239</v>
      </c>
      <c r="B68" s="110" t="s">
        <v>482</v>
      </c>
      <c r="C68" s="112" t="s">
        <v>180</v>
      </c>
      <c r="D68" s="17" t="str">
        <f t="shared" si="4"/>
        <v>-</v>
      </c>
      <c r="E68" s="17" t="s">
        <v>180</v>
      </c>
      <c r="F68" s="17" t="s">
        <v>180</v>
      </c>
      <c r="G68" s="17" t="s">
        <v>180</v>
      </c>
      <c r="H68" s="17" t="s">
        <v>180</v>
      </c>
    </row>
    <row r="69" spans="1:8" s="100" customFormat="1" x14ac:dyDescent="0.25">
      <c r="A69" s="101" t="s">
        <v>145</v>
      </c>
      <c r="B69" s="103" t="s">
        <v>169</v>
      </c>
      <c r="C69" s="17">
        <f>ROUND((C55*1.2-C55),3)</f>
        <v>1.0369999999999999</v>
      </c>
      <c r="D69" s="17">
        <v>4.54</v>
      </c>
      <c r="E69" s="17">
        <v>0.85799999999999998</v>
      </c>
      <c r="F69" s="17">
        <v>0.873</v>
      </c>
      <c r="G69" s="17">
        <v>0.86899999999999999</v>
      </c>
      <c r="H69" s="17">
        <f>SUM(C69:G69)</f>
        <v>8.1769999999999996</v>
      </c>
    </row>
    <row r="70" spans="1:8" s="100" customFormat="1" x14ac:dyDescent="0.25">
      <c r="A70" s="101" t="s">
        <v>146</v>
      </c>
      <c r="B70" s="103" t="s">
        <v>483</v>
      </c>
      <c r="C70" s="105" t="s">
        <v>180</v>
      </c>
      <c r="D70" s="17" t="str">
        <f t="shared" si="4"/>
        <v>-</v>
      </c>
      <c r="E70" s="17" t="s">
        <v>180</v>
      </c>
      <c r="F70" s="17" t="s">
        <v>180</v>
      </c>
      <c r="G70" s="17" t="s">
        <v>180</v>
      </c>
      <c r="H70" s="17" t="s">
        <v>180</v>
      </c>
    </row>
    <row r="71" spans="1:8" s="100" customFormat="1" x14ac:dyDescent="0.25">
      <c r="A71" s="101" t="s">
        <v>147</v>
      </c>
      <c r="B71" s="104" t="s">
        <v>269</v>
      </c>
      <c r="C71" s="105" t="s">
        <v>180</v>
      </c>
      <c r="D71" s="17" t="str">
        <f t="shared" si="4"/>
        <v>-</v>
      </c>
      <c r="E71" s="17" t="s">
        <v>180</v>
      </c>
      <c r="F71" s="17" t="s">
        <v>180</v>
      </c>
      <c r="G71" s="17" t="s">
        <v>180</v>
      </c>
      <c r="H71" s="17" t="s">
        <v>180</v>
      </c>
    </row>
    <row r="72" spans="1:8" s="100" customFormat="1" x14ac:dyDescent="0.25">
      <c r="A72" s="101" t="s">
        <v>270</v>
      </c>
      <c r="B72" s="104" t="s">
        <v>271</v>
      </c>
      <c r="C72" s="105" t="s">
        <v>180</v>
      </c>
      <c r="D72" s="17" t="str">
        <f t="shared" si="4"/>
        <v>-</v>
      </c>
      <c r="E72" s="17" t="s">
        <v>180</v>
      </c>
      <c r="F72" s="17" t="s">
        <v>180</v>
      </c>
      <c r="G72" s="17" t="s">
        <v>180</v>
      </c>
      <c r="H72" s="17" t="s">
        <v>180</v>
      </c>
    </row>
    <row r="73" spans="1:8" s="100" customFormat="1" x14ac:dyDescent="0.25">
      <c r="A73" s="101" t="s">
        <v>126</v>
      </c>
      <c r="B73" s="102" t="s">
        <v>484</v>
      </c>
      <c r="C73" s="105" t="s">
        <v>180</v>
      </c>
      <c r="D73" s="105" t="s">
        <v>180</v>
      </c>
      <c r="E73" s="105" t="s">
        <v>180</v>
      </c>
      <c r="F73" s="105" t="s">
        <v>180</v>
      </c>
      <c r="G73" s="105" t="s">
        <v>180</v>
      </c>
      <c r="H73" s="105" t="s">
        <v>180</v>
      </c>
    </row>
    <row r="74" spans="1:8" s="100" customFormat="1" x14ac:dyDescent="0.25">
      <c r="A74" s="101" t="s">
        <v>127</v>
      </c>
      <c r="B74" s="103" t="s">
        <v>148</v>
      </c>
      <c r="C74" s="105" t="s">
        <v>180</v>
      </c>
      <c r="D74" s="105" t="s">
        <v>180</v>
      </c>
      <c r="E74" s="105" t="s">
        <v>180</v>
      </c>
      <c r="F74" s="105" t="s">
        <v>180</v>
      </c>
      <c r="G74" s="105" t="s">
        <v>180</v>
      </c>
      <c r="H74" s="105" t="s">
        <v>180</v>
      </c>
    </row>
    <row r="75" spans="1:8" s="100" customFormat="1" x14ac:dyDescent="0.25">
      <c r="A75" s="101" t="s">
        <v>128</v>
      </c>
      <c r="B75" s="103" t="s">
        <v>149</v>
      </c>
      <c r="C75" s="105" t="s">
        <v>180</v>
      </c>
      <c r="D75" s="17" t="str">
        <f t="shared" si="4"/>
        <v>-</v>
      </c>
      <c r="E75" s="17" t="s">
        <v>180</v>
      </c>
      <c r="F75" s="17" t="s">
        <v>180</v>
      </c>
      <c r="G75" s="17" t="s">
        <v>180</v>
      </c>
      <c r="H75" s="17" t="s">
        <v>180</v>
      </c>
    </row>
    <row r="76" spans="1:8" s="100" customFormat="1" x14ac:dyDescent="0.25">
      <c r="A76" s="101" t="s">
        <v>129</v>
      </c>
      <c r="B76" s="103" t="s">
        <v>485</v>
      </c>
      <c r="C76" s="105" t="s">
        <v>180</v>
      </c>
      <c r="D76" s="17" t="str">
        <f t="shared" si="4"/>
        <v>-</v>
      </c>
      <c r="E76" s="17" t="s">
        <v>180</v>
      </c>
      <c r="F76" s="17" t="s">
        <v>180</v>
      </c>
      <c r="G76" s="17" t="s">
        <v>180</v>
      </c>
      <c r="H76" s="17" t="s">
        <v>180</v>
      </c>
    </row>
    <row r="77" spans="1:8" s="100" customFormat="1" x14ac:dyDescent="0.25">
      <c r="A77" s="101" t="s">
        <v>130</v>
      </c>
      <c r="B77" s="103" t="s">
        <v>150</v>
      </c>
      <c r="C77" s="105" t="s">
        <v>180</v>
      </c>
      <c r="D77" s="17" t="str">
        <f t="shared" si="4"/>
        <v>-</v>
      </c>
      <c r="E77" s="17" t="s">
        <v>180</v>
      </c>
      <c r="F77" s="17" t="s">
        <v>180</v>
      </c>
      <c r="G77" s="17" t="s">
        <v>180</v>
      </c>
      <c r="H77" s="17" t="s">
        <v>180</v>
      </c>
    </row>
    <row r="78" spans="1:8" s="100" customFormat="1" x14ac:dyDescent="0.25">
      <c r="A78" s="101" t="s">
        <v>131</v>
      </c>
      <c r="B78" s="103" t="s">
        <v>275</v>
      </c>
      <c r="C78" s="105" t="s">
        <v>180</v>
      </c>
      <c r="D78" s="17" t="str">
        <f t="shared" si="4"/>
        <v>-</v>
      </c>
      <c r="E78" s="17" t="s">
        <v>180</v>
      </c>
      <c r="F78" s="17" t="s">
        <v>180</v>
      </c>
      <c r="G78" s="17" t="s">
        <v>180</v>
      </c>
      <c r="H78" s="17" t="s">
        <v>180</v>
      </c>
    </row>
    <row r="79" spans="1:8" s="100" customFormat="1" x14ac:dyDescent="0.25">
      <c r="A79" s="101" t="s">
        <v>151</v>
      </c>
      <c r="B79" s="104" t="s">
        <v>486</v>
      </c>
      <c r="C79" s="105" t="s">
        <v>180</v>
      </c>
      <c r="D79" s="17" t="str">
        <f t="shared" si="4"/>
        <v>-</v>
      </c>
      <c r="E79" s="17" t="s">
        <v>180</v>
      </c>
      <c r="F79" s="17" t="s">
        <v>180</v>
      </c>
      <c r="G79" s="17" t="s">
        <v>180</v>
      </c>
      <c r="H79" s="17" t="s">
        <v>180</v>
      </c>
    </row>
    <row r="80" spans="1:8" s="100" customFormat="1" x14ac:dyDescent="0.25">
      <c r="A80" s="101" t="s">
        <v>170</v>
      </c>
      <c r="B80" s="110" t="s">
        <v>487</v>
      </c>
      <c r="C80" s="105" t="s">
        <v>180</v>
      </c>
      <c r="D80" s="17" t="str">
        <f t="shared" si="4"/>
        <v>-</v>
      </c>
      <c r="E80" s="17" t="s">
        <v>180</v>
      </c>
      <c r="F80" s="17" t="s">
        <v>180</v>
      </c>
      <c r="G80" s="17" t="s">
        <v>180</v>
      </c>
      <c r="H80" s="17" t="s">
        <v>180</v>
      </c>
    </row>
    <row r="81" spans="1:41" s="100" customFormat="1" x14ac:dyDescent="0.25">
      <c r="A81" s="101" t="s">
        <v>152</v>
      </c>
      <c r="B81" s="104" t="s">
        <v>277</v>
      </c>
      <c r="C81" s="105" t="s">
        <v>180</v>
      </c>
      <c r="D81" s="17" t="str">
        <f t="shared" si="4"/>
        <v>-</v>
      </c>
      <c r="E81" s="17" t="s">
        <v>180</v>
      </c>
      <c r="F81" s="17" t="s">
        <v>180</v>
      </c>
      <c r="G81" s="17" t="s">
        <v>180</v>
      </c>
      <c r="H81" s="17" t="s">
        <v>180</v>
      </c>
    </row>
    <row r="82" spans="1:41" s="100" customFormat="1" ht="31.5" x14ac:dyDescent="0.25">
      <c r="A82" s="101" t="s">
        <v>171</v>
      </c>
      <c r="B82" s="113" t="s">
        <v>274</v>
      </c>
      <c r="C82" s="105" t="s">
        <v>180</v>
      </c>
      <c r="D82" s="17" t="str">
        <f t="shared" si="4"/>
        <v>-</v>
      </c>
      <c r="E82" s="17" t="s">
        <v>180</v>
      </c>
      <c r="F82" s="17" t="s">
        <v>180</v>
      </c>
      <c r="G82" s="17" t="s">
        <v>180</v>
      </c>
      <c r="H82" s="17" t="s">
        <v>180</v>
      </c>
    </row>
    <row r="83" spans="1:41" s="100" customFormat="1" x14ac:dyDescent="0.25">
      <c r="A83" s="101" t="s">
        <v>132</v>
      </c>
      <c r="B83" s="103" t="s">
        <v>153</v>
      </c>
      <c r="C83" s="105" t="s">
        <v>180</v>
      </c>
      <c r="D83" s="17" t="str">
        <f t="shared" si="4"/>
        <v>-</v>
      </c>
      <c r="E83" s="17" t="s">
        <v>180</v>
      </c>
      <c r="F83" s="17" t="s">
        <v>180</v>
      </c>
      <c r="G83" s="17" t="s">
        <v>180</v>
      </c>
      <c r="H83" s="17" t="s">
        <v>180</v>
      </c>
    </row>
    <row r="84" spans="1:41" s="100" customFormat="1" x14ac:dyDescent="0.25">
      <c r="A84" s="101" t="s">
        <v>133</v>
      </c>
      <c r="B84" s="103" t="s">
        <v>154</v>
      </c>
      <c r="C84" s="105" t="s">
        <v>180</v>
      </c>
      <c r="D84" s="17" t="str">
        <f t="shared" si="4"/>
        <v>-</v>
      </c>
      <c r="E84" s="17" t="s">
        <v>180</v>
      </c>
      <c r="F84" s="17" t="s">
        <v>180</v>
      </c>
      <c r="G84" s="17" t="s">
        <v>180</v>
      </c>
      <c r="H84" s="17" t="s">
        <v>180</v>
      </c>
    </row>
    <row r="85" spans="1:41" ht="54" customHeight="1" x14ac:dyDescent="0.25"/>
    <row r="86" spans="1:41" ht="60" customHeight="1" x14ac:dyDescent="0.3">
      <c r="A86" s="301"/>
      <c r="B86" s="301"/>
      <c r="C86" s="249"/>
      <c r="D86" s="249"/>
      <c r="E86" s="249"/>
      <c r="F86" s="369"/>
      <c r="G86" s="369"/>
      <c r="H86" s="369"/>
      <c r="I86" s="150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</row>
    <row r="87" spans="1:41" ht="53.25" customHeight="1" x14ac:dyDescent="0.25">
      <c r="A87" s="365"/>
      <c r="B87" s="365"/>
      <c r="C87" s="365"/>
      <c r="D87" s="365"/>
      <c r="E87" s="365"/>
      <c r="F87" s="365"/>
      <c r="G87" s="365"/>
      <c r="H87" s="365"/>
      <c r="I87" s="365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</row>
    <row r="88" spans="1:41" ht="48.75" customHeight="1" x14ac:dyDescent="0.25">
      <c r="A88" s="365"/>
      <c r="B88" s="365"/>
      <c r="C88" s="365"/>
      <c r="D88" s="365"/>
      <c r="E88" s="365"/>
      <c r="F88" s="365"/>
      <c r="G88" s="365"/>
      <c r="H88" s="365"/>
      <c r="I88" s="365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</row>
    <row r="89" spans="1:41" ht="144" customHeight="1" x14ac:dyDescent="0.25">
      <c r="A89" s="295"/>
      <c r="B89" s="295"/>
      <c r="C89" s="295"/>
      <c r="D89" s="295"/>
      <c r="E89" s="295"/>
      <c r="F89" s="295"/>
      <c r="G89" s="295"/>
      <c r="H89" s="295"/>
      <c r="I89" s="295"/>
      <c r="J89" s="136"/>
    </row>
    <row r="90" spans="1:41" ht="132" customHeight="1" x14ac:dyDescent="0.25">
      <c r="A90" s="363"/>
      <c r="B90" s="363"/>
      <c r="C90" s="363"/>
      <c r="D90" s="363"/>
      <c r="E90" s="363"/>
      <c r="F90" s="363"/>
      <c r="G90" s="363"/>
      <c r="H90" s="363"/>
      <c r="I90" s="363"/>
    </row>
  </sheetData>
  <mergeCells count="16">
    <mergeCell ref="A90:I90"/>
    <mergeCell ref="A11:I11"/>
    <mergeCell ref="A89:I89"/>
    <mergeCell ref="A87:I87"/>
    <mergeCell ref="A88:I88"/>
    <mergeCell ref="A13:I13"/>
    <mergeCell ref="A15:A16"/>
    <mergeCell ref="B15:B16"/>
    <mergeCell ref="A86:B86"/>
    <mergeCell ref="F86:H86"/>
    <mergeCell ref="A6:I6"/>
    <mergeCell ref="A7:I7"/>
    <mergeCell ref="A12:I12"/>
    <mergeCell ref="A9:I9"/>
    <mergeCell ref="A10:I10"/>
    <mergeCell ref="A8:I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4" orientation="portrait" horizontalDpi="4294967295" verticalDpi="4294967295" r:id="rId1"/>
  <headerFooter differentFirst="1">
    <oddHeader>&amp;C&amp;P</oddHeader>
  </headerFooter>
  <rowBreaks count="1" manualBreakCount="1">
    <brk id="9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  <pageSetUpPr fitToPage="1"/>
  </sheetPr>
  <dimension ref="A1:AW94"/>
  <sheetViews>
    <sheetView view="pageBreakPreview" zoomScale="60" zoomScaleNormal="55" zoomScalePageLayoutView="70" workbookViewId="0">
      <selection activeCell="AC15" sqref="AC15"/>
    </sheetView>
  </sheetViews>
  <sheetFormatPr defaultColWidth="9" defaultRowHeight="15.75" x14ac:dyDescent="0.25"/>
  <cols>
    <col min="1" max="1" width="10.875" style="70" customWidth="1"/>
    <col min="2" max="2" width="86.75" style="70" customWidth="1"/>
    <col min="3" max="3" width="15.625" style="70" customWidth="1"/>
    <col min="4" max="4" width="6.625" style="70" customWidth="1"/>
    <col min="5" max="5" width="13.125" style="70" customWidth="1"/>
    <col min="6" max="6" width="14.625" style="70" customWidth="1"/>
    <col min="7" max="7" width="8.375" style="70" customWidth="1"/>
    <col min="8" max="8" width="7.5" style="70" customWidth="1"/>
    <col min="9" max="9" width="9.5" style="70" customWidth="1"/>
    <col min="10" max="10" width="8.625" style="70" customWidth="1"/>
    <col min="11" max="11" width="9.125" style="70" customWidth="1"/>
    <col min="12" max="12" width="7.875" style="70" customWidth="1"/>
    <col min="13" max="13" width="9.625" style="256" customWidth="1"/>
    <col min="14" max="18" width="13.875" style="70" customWidth="1"/>
    <col min="19" max="19" width="12.5" style="70" customWidth="1"/>
    <col min="20" max="20" width="6" style="70" customWidth="1"/>
    <col min="21" max="21" width="8.375" style="70" customWidth="1"/>
    <col min="22" max="22" width="15.625" style="70" customWidth="1"/>
    <col min="23" max="23" width="7.375" style="70" customWidth="1"/>
    <col min="24" max="24" width="10" style="70" customWidth="1"/>
    <col min="25" max="25" width="7.875" style="70" customWidth="1"/>
    <col min="26" max="26" width="6.625" style="70" customWidth="1"/>
    <col min="27" max="27" width="9" style="70" customWidth="1"/>
    <col min="28" max="28" width="6.125" style="70" customWidth="1"/>
    <col min="29" max="29" width="11.125" style="70" customWidth="1"/>
    <col min="30" max="30" width="9.375" style="70" customWidth="1"/>
    <col min="31" max="31" width="7.375" style="70" customWidth="1"/>
    <col min="32" max="38" width="7.125" style="70" customWidth="1"/>
    <col min="39" max="39" width="8.625" style="70" customWidth="1"/>
    <col min="40" max="40" width="6.125" style="70" customWidth="1"/>
    <col min="41" max="41" width="6.875" style="70" customWidth="1"/>
    <col min="42" max="42" width="9.625" style="70" customWidth="1"/>
    <col min="43" max="43" width="6.625" style="70" customWidth="1"/>
    <col min="44" max="44" width="7.625" style="70" customWidth="1"/>
    <col min="45" max="16384" width="9" style="70"/>
  </cols>
  <sheetData>
    <row r="1" spans="1:49" ht="21.95" customHeight="1" x14ac:dyDescent="0.3">
      <c r="M1" s="25"/>
      <c r="O1" s="3" t="s">
        <v>286</v>
      </c>
      <c r="P1" s="25"/>
      <c r="Q1" s="25"/>
      <c r="R1" s="25"/>
      <c r="S1" s="25"/>
    </row>
    <row r="2" spans="1:49" ht="21.95" customHeight="1" x14ac:dyDescent="0.3">
      <c r="M2" s="22"/>
      <c r="O2" s="22" t="s">
        <v>279</v>
      </c>
      <c r="P2" s="22"/>
      <c r="Q2" s="22"/>
      <c r="R2" s="22"/>
      <c r="S2" s="22"/>
    </row>
    <row r="3" spans="1:49" ht="21.95" customHeight="1" x14ac:dyDescent="0.3">
      <c r="M3" s="24"/>
      <c r="O3" s="24" t="str">
        <f>'1'!Z3</f>
        <v>Красноярского края от 30.07.2021  № 08-122</v>
      </c>
      <c r="P3" s="24"/>
      <c r="Q3" s="24"/>
      <c r="R3" s="24"/>
      <c r="S3" s="24"/>
    </row>
    <row r="4" spans="1:49" ht="18.75" x14ac:dyDescent="0.3">
      <c r="S4" s="7"/>
    </row>
    <row r="5" spans="1:49" ht="18.75" x14ac:dyDescent="0.3">
      <c r="A5" s="296" t="s">
        <v>111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</row>
    <row r="6" spans="1:49" ht="18.75" x14ac:dyDescent="0.3">
      <c r="A6" s="296" t="s">
        <v>113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</row>
    <row r="7" spans="1:49" ht="18.75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253"/>
      <c r="N7" s="44"/>
      <c r="O7" s="44"/>
      <c r="P7" s="44"/>
      <c r="Q7" s="44"/>
      <c r="R7" s="44"/>
      <c r="S7" s="44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</row>
    <row r="8" spans="1:49" ht="18.75" x14ac:dyDescent="0.25">
      <c r="A8" s="277" t="str">
        <f>'1'!A8:AN8</f>
        <v xml:space="preserve">Обшество с ограниченной ответственностью «Красноярский жилищно-коммунальный комплекс» 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</row>
    <row r="9" spans="1:49" x14ac:dyDescent="0.25">
      <c r="A9" s="278" t="s">
        <v>114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</row>
    <row r="10" spans="1:49" ht="9.6" customHeight="1" x14ac:dyDescent="0.25">
      <c r="A10" s="297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</row>
    <row r="11" spans="1:49" ht="93.95" customHeight="1" x14ac:dyDescent="0.25">
      <c r="A11" s="287" t="s">
        <v>56</v>
      </c>
      <c r="B11" s="287" t="s">
        <v>18</v>
      </c>
      <c r="C11" s="287" t="s">
        <v>264</v>
      </c>
      <c r="D11" s="292" t="s">
        <v>57</v>
      </c>
      <c r="E11" s="287" t="s">
        <v>58</v>
      </c>
      <c r="F11" s="287" t="s">
        <v>102</v>
      </c>
      <c r="G11" s="287" t="s">
        <v>80</v>
      </c>
      <c r="H11" s="287"/>
      <c r="I11" s="287"/>
      <c r="J11" s="287"/>
      <c r="K11" s="287"/>
      <c r="L11" s="284" t="s">
        <v>79</v>
      </c>
      <c r="M11" s="284"/>
      <c r="N11" s="283" t="s">
        <v>103</v>
      </c>
      <c r="O11" s="284"/>
      <c r="P11" s="284"/>
      <c r="Q11" s="284"/>
      <c r="R11" s="284"/>
      <c r="S11" s="285"/>
    </row>
    <row r="12" spans="1:49" ht="96" customHeight="1" x14ac:dyDescent="0.25">
      <c r="A12" s="287"/>
      <c r="B12" s="287"/>
      <c r="C12" s="287"/>
      <c r="D12" s="292"/>
      <c r="E12" s="287"/>
      <c r="F12" s="287"/>
      <c r="G12" s="283" t="s">
        <v>10</v>
      </c>
      <c r="H12" s="284"/>
      <c r="I12" s="284"/>
      <c r="J12" s="284"/>
      <c r="K12" s="285"/>
      <c r="L12" s="283" t="s">
        <v>352</v>
      </c>
      <c r="M12" s="285"/>
      <c r="N12" s="149" t="s">
        <v>344</v>
      </c>
      <c r="O12" s="149" t="s">
        <v>345</v>
      </c>
      <c r="P12" s="149" t="s">
        <v>346</v>
      </c>
      <c r="Q12" s="149" t="s">
        <v>347</v>
      </c>
      <c r="R12" s="149" t="s">
        <v>348</v>
      </c>
      <c r="S12" s="293" t="s">
        <v>116</v>
      </c>
    </row>
    <row r="13" spans="1:49" ht="104.1" customHeight="1" x14ac:dyDescent="0.25">
      <c r="A13" s="287"/>
      <c r="B13" s="287"/>
      <c r="C13" s="287"/>
      <c r="D13" s="292"/>
      <c r="E13" s="141" t="s">
        <v>10</v>
      </c>
      <c r="F13" s="141" t="s">
        <v>100</v>
      </c>
      <c r="G13" s="114" t="s">
        <v>8</v>
      </c>
      <c r="H13" s="114" t="s">
        <v>16</v>
      </c>
      <c r="I13" s="114" t="s">
        <v>17</v>
      </c>
      <c r="J13" s="260" t="s">
        <v>52</v>
      </c>
      <c r="K13" s="260" t="s">
        <v>53</v>
      </c>
      <c r="L13" s="114" t="s">
        <v>7</v>
      </c>
      <c r="M13" s="257" t="s">
        <v>11</v>
      </c>
      <c r="N13" s="138" t="s">
        <v>106</v>
      </c>
      <c r="O13" s="138" t="s">
        <v>106</v>
      </c>
      <c r="P13" s="138" t="s">
        <v>106</v>
      </c>
      <c r="Q13" s="138" t="s">
        <v>106</v>
      </c>
      <c r="R13" s="138" t="s">
        <v>106</v>
      </c>
      <c r="S13" s="294"/>
    </row>
    <row r="14" spans="1:49" ht="19.5" customHeight="1" x14ac:dyDescent="0.25">
      <c r="A14" s="138">
        <v>1</v>
      </c>
      <c r="B14" s="138">
        <v>2</v>
      </c>
      <c r="C14" s="138">
        <v>3</v>
      </c>
      <c r="D14" s="138">
        <v>5</v>
      </c>
      <c r="E14" s="138">
        <v>6</v>
      </c>
      <c r="F14" s="138">
        <v>6</v>
      </c>
      <c r="G14" s="138">
        <v>7</v>
      </c>
      <c r="H14" s="138">
        <v>8</v>
      </c>
      <c r="I14" s="138">
        <v>9</v>
      </c>
      <c r="J14" s="138">
        <v>10</v>
      </c>
      <c r="K14" s="138">
        <v>11</v>
      </c>
      <c r="L14" s="138">
        <v>12</v>
      </c>
      <c r="M14" s="252">
        <v>13</v>
      </c>
      <c r="N14" s="5" t="s">
        <v>290</v>
      </c>
      <c r="O14" s="5" t="s">
        <v>167</v>
      </c>
      <c r="P14" s="5" t="s">
        <v>349</v>
      </c>
      <c r="Q14" s="5" t="s">
        <v>350</v>
      </c>
      <c r="R14" s="5" t="s">
        <v>351</v>
      </c>
      <c r="S14" s="138">
        <v>15</v>
      </c>
    </row>
    <row r="15" spans="1:49" x14ac:dyDescent="0.25">
      <c r="A15" s="43" t="s">
        <v>181</v>
      </c>
      <c r="B15" s="243" t="s">
        <v>182</v>
      </c>
      <c r="C15" s="40" t="s">
        <v>259</v>
      </c>
      <c r="D15" s="252" t="s">
        <v>260</v>
      </c>
      <c r="E15" s="252" t="s">
        <v>260</v>
      </c>
      <c r="F15" s="149" t="s">
        <v>260</v>
      </c>
      <c r="G15" s="193">
        <f t="shared" ref="G15:R15" si="0">SUM(G16,G17,G18,G19,G20,G21)</f>
        <v>40.887999999999998</v>
      </c>
      <c r="H15" s="193">
        <f t="shared" si="0"/>
        <v>0.77100000000000002</v>
      </c>
      <c r="I15" s="193">
        <f t="shared" si="0"/>
        <v>33.277000000000001</v>
      </c>
      <c r="J15" s="193">
        <f t="shared" si="0"/>
        <v>5.08</v>
      </c>
      <c r="K15" s="193">
        <f t="shared" si="0"/>
        <v>1.76</v>
      </c>
      <c r="L15" s="193" t="str">
        <f>L23</f>
        <v>нд</v>
      </c>
      <c r="M15" s="193">
        <f t="shared" ref="M15" si="1">SUM(M16,M17,M18,M19,M20,M21)</f>
        <v>40.888000000000005</v>
      </c>
      <c r="N15" s="193">
        <f t="shared" si="0"/>
        <v>5.1870000000000003</v>
      </c>
      <c r="O15" s="193">
        <f t="shared" si="0"/>
        <v>22.701000000000001</v>
      </c>
      <c r="P15" s="193">
        <f t="shared" si="0"/>
        <v>4.2880000000000003</v>
      </c>
      <c r="Q15" s="193">
        <f t="shared" si="0"/>
        <v>4.3650000000000002</v>
      </c>
      <c r="R15" s="193">
        <f t="shared" si="0"/>
        <v>4.3469999999999995</v>
      </c>
      <c r="S15" s="193">
        <f t="shared" ref="S15" si="2">SUM(S16,S17,S18,S19,S20,S21)</f>
        <v>40.888000000000005</v>
      </c>
    </row>
    <row r="16" spans="1:49" x14ac:dyDescent="0.25">
      <c r="A16" s="43" t="s">
        <v>183</v>
      </c>
      <c r="B16" s="243" t="s">
        <v>184</v>
      </c>
      <c r="C16" s="40" t="s">
        <v>259</v>
      </c>
      <c r="D16" s="138" t="s">
        <v>260</v>
      </c>
      <c r="E16" s="138" t="s">
        <v>260</v>
      </c>
      <c r="F16" s="149" t="s">
        <v>260</v>
      </c>
      <c r="G16" s="193">
        <f>G24</f>
        <v>0</v>
      </c>
      <c r="H16" s="193">
        <f>H24</f>
        <v>0</v>
      </c>
      <c r="I16" s="193">
        <f>I24</f>
        <v>0</v>
      </c>
      <c r="J16" s="193">
        <f>J24</f>
        <v>0</v>
      </c>
      <c r="K16" s="193">
        <f>K24</f>
        <v>0</v>
      </c>
      <c r="L16" s="193" t="str">
        <f>L24</f>
        <v>нд</v>
      </c>
      <c r="M16" s="193">
        <f>M24</f>
        <v>0</v>
      </c>
      <c r="N16" s="193">
        <f t="shared" ref="N16:R16" si="3">N24</f>
        <v>0</v>
      </c>
      <c r="O16" s="193">
        <f t="shared" si="3"/>
        <v>0</v>
      </c>
      <c r="P16" s="193">
        <f t="shared" si="3"/>
        <v>0</v>
      </c>
      <c r="Q16" s="193">
        <f t="shared" si="3"/>
        <v>0</v>
      </c>
      <c r="R16" s="193">
        <f t="shared" si="3"/>
        <v>0</v>
      </c>
      <c r="S16" s="193">
        <v>0</v>
      </c>
    </row>
    <row r="17" spans="1:19" x14ac:dyDescent="0.25">
      <c r="A17" s="43" t="s">
        <v>185</v>
      </c>
      <c r="B17" s="243" t="s">
        <v>186</v>
      </c>
      <c r="C17" s="40" t="s">
        <v>259</v>
      </c>
      <c r="D17" s="138" t="s">
        <v>260</v>
      </c>
      <c r="E17" s="138" t="s">
        <v>260</v>
      </c>
      <c r="F17" s="26" t="s">
        <v>260</v>
      </c>
      <c r="G17" s="193">
        <f>G44</f>
        <v>21.689</v>
      </c>
      <c r="H17" s="193">
        <f t="shared" ref="H17:K17" si="4">H44</f>
        <v>0</v>
      </c>
      <c r="I17" s="193">
        <f t="shared" si="4"/>
        <v>14.902999999999999</v>
      </c>
      <c r="J17" s="193">
        <f t="shared" si="4"/>
        <v>5.08</v>
      </c>
      <c r="K17" s="193">
        <f t="shared" si="4"/>
        <v>1.706</v>
      </c>
      <c r="L17" s="193" t="str">
        <f>L44</f>
        <v>нд</v>
      </c>
      <c r="M17" s="193">
        <f>M44</f>
        <v>21.689</v>
      </c>
      <c r="N17" s="193">
        <f t="shared" ref="N17:S17" si="5">N44</f>
        <v>4.4160000000000004</v>
      </c>
      <c r="O17" s="193">
        <f t="shared" si="5"/>
        <v>4.2729999999999997</v>
      </c>
      <c r="P17" s="193">
        <f t="shared" si="5"/>
        <v>4.2880000000000003</v>
      </c>
      <c r="Q17" s="193">
        <f t="shared" si="5"/>
        <v>4.3650000000000002</v>
      </c>
      <c r="R17" s="193">
        <f t="shared" si="5"/>
        <v>4.3469999999999995</v>
      </c>
      <c r="S17" s="193">
        <f t="shared" si="5"/>
        <v>21.689</v>
      </c>
    </row>
    <row r="18" spans="1:19" ht="31.5" x14ac:dyDescent="0.25">
      <c r="A18" s="43" t="s">
        <v>187</v>
      </c>
      <c r="B18" s="243" t="s">
        <v>188</v>
      </c>
      <c r="C18" s="40" t="s">
        <v>259</v>
      </c>
      <c r="D18" s="138" t="s">
        <v>260</v>
      </c>
      <c r="E18" s="138" t="s">
        <v>260</v>
      </c>
      <c r="F18" s="26" t="s">
        <v>260</v>
      </c>
      <c r="G18" s="193">
        <v>0</v>
      </c>
      <c r="H18" s="193">
        <v>0</v>
      </c>
      <c r="I18" s="193">
        <v>0</v>
      </c>
      <c r="J18" s="193">
        <v>0</v>
      </c>
      <c r="K18" s="193">
        <v>0</v>
      </c>
      <c r="L18" s="193" t="str">
        <f t="shared" ref="L18:L21" si="6">L26</f>
        <v>нд</v>
      </c>
      <c r="M18" s="193">
        <v>0</v>
      </c>
      <c r="N18" s="193">
        <v>0</v>
      </c>
      <c r="O18" s="193">
        <v>0</v>
      </c>
      <c r="P18" s="193">
        <v>0</v>
      </c>
      <c r="Q18" s="193">
        <v>0</v>
      </c>
      <c r="R18" s="193">
        <v>0</v>
      </c>
      <c r="S18" s="193">
        <v>0</v>
      </c>
    </row>
    <row r="19" spans="1:19" x14ac:dyDescent="0.25">
      <c r="A19" s="43" t="s">
        <v>189</v>
      </c>
      <c r="B19" s="243" t="s">
        <v>190</v>
      </c>
      <c r="C19" s="40" t="s">
        <v>259</v>
      </c>
      <c r="D19" s="138" t="s">
        <v>260</v>
      </c>
      <c r="E19" s="138" t="s">
        <v>260</v>
      </c>
      <c r="F19" s="26" t="s">
        <v>260</v>
      </c>
      <c r="G19" s="193">
        <f>G80</f>
        <v>19.198999999999998</v>
      </c>
      <c r="H19" s="193">
        <f t="shared" ref="H19:S19" si="7">H80</f>
        <v>0.77100000000000002</v>
      </c>
      <c r="I19" s="193">
        <f t="shared" si="7"/>
        <v>18.373999999999999</v>
      </c>
      <c r="J19" s="193">
        <f t="shared" si="7"/>
        <v>0</v>
      </c>
      <c r="K19" s="193">
        <f t="shared" si="7"/>
        <v>5.3999999999999999E-2</v>
      </c>
      <c r="L19" s="193" t="str">
        <f t="shared" si="7"/>
        <v>нд</v>
      </c>
      <c r="M19" s="193">
        <f t="shared" si="7"/>
        <v>19.199000000000002</v>
      </c>
      <c r="N19" s="193">
        <f t="shared" si="7"/>
        <v>0.77100000000000002</v>
      </c>
      <c r="O19" s="193">
        <f t="shared" si="7"/>
        <v>18.428000000000001</v>
      </c>
      <c r="P19" s="193">
        <f t="shared" si="7"/>
        <v>0</v>
      </c>
      <c r="Q19" s="193">
        <f t="shared" si="7"/>
        <v>0</v>
      </c>
      <c r="R19" s="193">
        <f t="shared" si="7"/>
        <v>0</v>
      </c>
      <c r="S19" s="193">
        <f t="shared" si="7"/>
        <v>19.199000000000002</v>
      </c>
    </row>
    <row r="20" spans="1:19" x14ac:dyDescent="0.25">
      <c r="A20" s="43" t="s">
        <v>191</v>
      </c>
      <c r="B20" s="243" t="s">
        <v>192</v>
      </c>
      <c r="C20" s="40" t="s">
        <v>259</v>
      </c>
      <c r="D20" s="138" t="s">
        <v>260</v>
      </c>
      <c r="E20" s="138" t="s">
        <v>260</v>
      </c>
      <c r="F20" s="26" t="s">
        <v>260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193" t="str">
        <f t="shared" si="6"/>
        <v>нд</v>
      </c>
      <c r="M20" s="193">
        <v>0</v>
      </c>
      <c r="N20" s="193">
        <v>0</v>
      </c>
      <c r="O20" s="193">
        <v>0</v>
      </c>
      <c r="P20" s="193">
        <v>0</v>
      </c>
      <c r="Q20" s="193">
        <v>0</v>
      </c>
      <c r="R20" s="193">
        <v>0</v>
      </c>
      <c r="S20" s="193">
        <v>0</v>
      </c>
    </row>
    <row r="21" spans="1:19" x14ac:dyDescent="0.25">
      <c r="A21" s="47" t="s">
        <v>193</v>
      </c>
      <c r="B21" s="48" t="s">
        <v>194</v>
      </c>
      <c r="C21" s="49" t="s">
        <v>259</v>
      </c>
      <c r="D21" s="140" t="s">
        <v>260</v>
      </c>
      <c r="E21" s="140" t="s">
        <v>260</v>
      </c>
      <c r="F21" s="59" t="s">
        <v>260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193" t="str">
        <f t="shared" si="6"/>
        <v>нд</v>
      </c>
      <c r="M21" s="193">
        <v>0</v>
      </c>
      <c r="N21" s="193">
        <v>0</v>
      </c>
      <c r="O21" s="193">
        <v>0</v>
      </c>
      <c r="P21" s="193">
        <v>0</v>
      </c>
      <c r="Q21" s="193">
        <v>0</v>
      </c>
      <c r="R21" s="193">
        <v>0</v>
      </c>
      <c r="S21" s="194">
        <v>0</v>
      </c>
    </row>
    <row r="22" spans="1:19" x14ac:dyDescent="0.25">
      <c r="A22" s="50"/>
      <c r="B22" s="245"/>
      <c r="C22" s="52"/>
      <c r="D22" s="137"/>
      <c r="E22" s="137"/>
      <c r="F22" s="195"/>
      <c r="G22" s="196"/>
      <c r="H22" s="196"/>
      <c r="I22" s="196"/>
      <c r="J22" s="196"/>
      <c r="K22" s="196"/>
      <c r="L22" s="195"/>
      <c r="M22" s="196"/>
      <c r="N22" s="196"/>
      <c r="O22" s="196"/>
      <c r="P22" s="196"/>
      <c r="Q22" s="196"/>
      <c r="R22" s="196"/>
      <c r="S22" s="195"/>
    </row>
    <row r="23" spans="1:19" x14ac:dyDescent="0.25">
      <c r="A23" s="176" t="s">
        <v>195</v>
      </c>
      <c r="B23" s="53" t="s">
        <v>175</v>
      </c>
      <c r="C23" s="185" t="s">
        <v>259</v>
      </c>
      <c r="D23" s="252" t="s">
        <v>260</v>
      </c>
      <c r="E23" s="252" t="s">
        <v>260</v>
      </c>
      <c r="F23" s="149" t="s">
        <v>260</v>
      </c>
      <c r="G23" s="193">
        <f>SUM(G24,G44,G77,G80)</f>
        <v>40.887999999999998</v>
      </c>
      <c r="H23" s="193">
        <f t="shared" ref="H23:K23" si="8">SUM(H24,H44,H77,H80)</f>
        <v>0.77100000000000002</v>
      </c>
      <c r="I23" s="193">
        <f t="shared" si="8"/>
        <v>33.277000000000001</v>
      </c>
      <c r="J23" s="193">
        <f t="shared" si="8"/>
        <v>5.08</v>
      </c>
      <c r="K23" s="193">
        <f t="shared" si="8"/>
        <v>1.76</v>
      </c>
      <c r="L23" s="149" t="s">
        <v>260</v>
      </c>
      <c r="M23" s="193">
        <f>SUM(M24,M44,M77,M80)</f>
        <v>40.888000000000005</v>
      </c>
      <c r="N23" s="193">
        <f t="shared" ref="N23:S23" si="9">SUM(N24,N44,N77,N80)</f>
        <v>5.1870000000000003</v>
      </c>
      <c r="O23" s="193">
        <f t="shared" si="9"/>
        <v>22.701000000000001</v>
      </c>
      <c r="P23" s="193">
        <f t="shared" si="9"/>
        <v>4.2880000000000003</v>
      </c>
      <c r="Q23" s="193">
        <f t="shared" si="9"/>
        <v>4.3650000000000002</v>
      </c>
      <c r="R23" s="193">
        <f t="shared" si="9"/>
        <v>4.3469999999999995</v>
      </c>
      <c r="S23" s="193">
        <f t="shared" si="9"/>
        <v>40.888000000000005</v>
      </c>
    </row>
    <row r="24" spans="1:19" x14ac:dyDescent="0.25">
      <c r="A24" s="177" t="s">
        <v>120</v>
      </c>
      <c r="B24" s="53" t="s">
        <v>196</v>
      </c>
      <c r="C24" s="45" t="s">
        <v>259</v>
      </c>
      <c r="D24" s="45" t="s">
        <v>260</v>
      </c>
      <c r="E24" s="45" t="s">
        <v>260</v>
      </c>
      <c r="F24" s="149" t="s">
        <v>260</v>
      </c>
      <c r="G24" s="193">
        <v>0</v>
      </c>
      <c r="H24" s="193">
        <v>0</v>
      </c>
      <c r="I24" s="193">
        <v>0</v>
      </c>
      <c r="J24" s="193">
        <v>0</v>
      </c>
      <c r="K24" s="193">
        <v>0</v>
      </c>
      <c r="L24" s="26" t="s">
        <v>260</v>
      </c>
      <c r="M24" s="193">
        <v>0</v>
      </c>
      <c r="N24" s="193">
        <v>0</v>
      </c>
      <c r="O24" s="193">
        <v>0</v>
      </c>
      <c r="P24" s="193">
        <v>0</v>
      </c>
      <c r="Q24" s="193">
        <v>0</v>
      </c>
      <c r="R24" s="193">
        <v>0</v>
      </c>
      <c r="S24" s="193">
        <f t="shared" ref="S24" si="10">SUM(S25,S29,S32,S41)</f>
        <v>0</v>
      </c>
    </row>
    <row r="25" spans="1:19" ht="23.1" customHeight="1" x14ac:dyDescent="0.25">
      <c r="A25" s="177" t="s">
        <v>121</v>
      </c>
      <c r="B25" s="53" t="s">
        <v>197</v>
      </c>
      <c r="C25" s="45" t="s">
        <v>259</v>
      </c>
      <c r="D25" s="45" t="s">
        <v>260</v>
      </c>
      <c r="E25" s="45" t="s">
        <v>260</v>
      </c>
      <c r="F25" s="149" t="s">
        <v>260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26" t="s">
        <v>260</v>
      </c>
      <c r="M25" s="193">
        <v>0</v>
      </c>
      <c r="N25" s="193">
        <v>0</v>
      </c>
      <c r="O25" s="193">
        <v>0</v>
      </c>
      <c r="P25" s="193">
        <v>0</v>
      </c>
      <c r="Q25" s="193">
        <v>0</v>
      </c>
      <c r="R25" s="193">
        <v>0</v>
      </c>
      <c r="S25" s="193">
        <v>0</v>
      </c>
    </row>
    <row r="26" spans="1:19" ht="31.5" x14ac:dyDescent="0.25">
      <c r="A26" s="177" t="s">
        <v>135</v>
      </c>
      <c r="B26" s="53" t="s">
        <v>198</v>
      </c>
      <c r="C26" s="45" t="s">
        <v>259</v>
      </c>
      <c r="D26" s="45" t="s">
        <v>260</v>
      </c>
      <c r="E26" s="45" t="s">
        <v>260</v>
      </c>
      <c r="F26" s="149" t="s">
        <v>260</v>
      </c>
      <c r="G26" s="193">
        <v>0</v>
      </c>
      <c r="H26" s="193">
        <v>0</v>
      </c>
      <c r="I26" s="193">
        <v>0</v>
      </c>
      <c r="J26" s="193">
        <v>0</v>
      </c>
      <c r="K26" s="193">
        <v>0</v>
      </c>
      <c r="L26" s="26" t="s">
        <v>260</v>
      </c>
      <c r="M26" s="193">
        <v>0</v>
      </c>
      <c r="N26" s="193">
        <v>0</v>
      </c>
      <c r="O26" s="193">
        <v>0</v>
      </c>
      <c r="P26" s="193">
        <v>0</v>
      </c>
      <c r="Q26" s="193">
        <v>0</v>
      </c>
      <c r="R26" s="193">
        <v>0</v>
      </c>
      <c r="S26" s="193">
        <v>0</v>
      </c>
    </row>
    <row r="27" spans="1:19" ht="31.5" x14ac:dyDescent="0.25">
      <c r="A27" s="177" t="s">
        <v>199</v>
      </c>
      <c r="B27" s="53" t="s">
        <v>200</v>
      </c>
      <c r="C27" s="45" t="s">
        <v>259</v>
      </c>
      <c r="D27" s="45" t="s">
        <v>260</v>
      </c>
      <c r="E27" s="45" t="s">
        <v>260</v>
      </c>
      <c r="F27" s="149" t="s">
        <v>260</v>
      </c>
      <c r="G27" s="193">
        <v>0</v>
      </c>
      <c r="H27" s="193">
        <v>0</v>
      </c>
      <c r="I27" s="193">
        <v>0</v>
      </c>
      <c r="J27" s="193">
        <v>0</v>
      </c>
      <c r="K27" s="193">
        <v>0</v>
      </c>
      <c r="L27" s="26" t="s">
        <v>260</v>
      </c>
      <c r="M27" s="193">
        <v>0</v>
      </c>
      <c r="N27" s="193">
        <v>0</v>
      </c>
      <c r="O27" s="193">
        <v>0</v>
      </c>
      <c r="P27" s="193">
        <v>0</v>
      </c>
      <c r="Q27" s="193">
        <v>0</v>
      </c>
      <c r="R27" s="193">
        <v>0</v>
      </c>
      <c r="S27" s="193">
        <v>0</v>
      </c>
    </row>
    <row r="28" spans="1:19" ht="31.5" x14ac:dyDescent="0.25">
      <c r="A28" s="177" t="s">
        <v>201</v>
      </c>
      <c r="B28" s="53" t="s">
        <v>202</v>
      </c>
      <c r="C28" s="45" t="s">
        <v>259</v>
      </c>
      <c r="D28" s="45" t="s">
        <v>260</v>
      </c>
      <c r="E28" s="45" t="s">
        <v>260</v>
      </c>
      <c r="F28" s="149" t="s">
        <v>260</v>
      </c>
      <c r="G28" s="193">
        <v>0</v>
      </c>
      <c r="H28" s="193">
        <v>0</v>
      </c>
      <c r="I28" s="193">
        <v>0</v>
      </c>
      <c r="J28" s="193">
        <v>0</v>
      </c>
      <c r="K28" s="193">
        <v>0</v>
      </c>
      <c r="L28" s="26" t="s">
        <v>260</v>
      </c>
      <c r="M28" s="193">
        <v>0</v>
      </c>
      <c r="N28" s="193">
        <v>0</v>
      </c>
      <c r="O28" s="193">
        <v>0</v>
      </c>
      <c r="P28" s="193">
        <v>0</v>
      </c>
      <c r="Q28" s="193">
        <v>0</v>
      </c>
      <c r="R28" s="193">
        <v>0</v>
      </c>
      <c r="S28" s="193">
        <v>0</v>
      </c>
    </row>
    <row r="29" spans="1:19" x14ac:dyDescent="0.25">
      <c r="A29" s="177" t="s">
        <v>122</v>
      </c>
      <c r="B29" s="53" t="s">
        <v>203</v>
      </c>
      <c r="C29" s="45" t="s">
        <v>259</v>
      </c>
      <c r="D29" s="45" t="s">
        <v>260</v>
      </c>
      <c r="E29" s="45" t="s">
        <v>260</v>
      </c>
      <c r="F29" s="149" t="s">
        <v>260</v>
      </c>
      <c r="G29" s="193">
        <v>0</v>
      </c>
      <c r="H29" s="193">
        <v>0</v>
      </c>
      <c r="I29" s="193">
        <v>0</v>
      </c>
      <c r="J29" s="193">
        <v>0</v>
      </c>
      <c r="K29" s="193">
        <v>0</v>
      </c>
      <c r="L29" s="26" t="s">
        <v>260</v>
      </c>
      <c r="M29" s="193">
        <v>0</v>
      </c>
      <c r="N29" s="193">
        <v>0</v>
      </c>
      <c r="O29" s="193">
        <v>0</v>
      </c>
      <c r="P29" s="193">
        <v>0</v>
      </c>
      <c r="Q29" s="193">
        <v>0</v>
      </c>
      <c r="R29" s="193">
        <v>0</v>
      </c>
      <c r="S29" s="193">
        <v>0</v>
      </c>
    </row>
    <row r="30" spans="1:19" ht="31.5" x14ac:dyDescent="0.25">
      <c r="A30" s="177" t="s">
        <v>204</v>
      </c>
      <c r="B30" s="53" t="s">
        <v>205</v>
      </c>
      <c r="C30" s="45" t="s">
        <v>259</v>
      </c>
      <c r="D30" s="45" t="s">
        <v>260</v>
      </c>
      <c r="E30" s="45" t="s">
        <v>260</v>
      </c>
      <c r="F30" s="149" t="s">
        <v>260</v>
      </c>
      <c r="G30" s="193">
        <v>0</v>
      </c>
      <c r="H30" s="193">
        <v>0</v>
      </c>
      <c r="I30" s="193">
        <v>0</v>
      </c>
      <c r="J30" s="193">
        <v>0</v>
      </c>
      <c r="K30" s="193">
        <v>0</v>
      </c>
      <c r="L30" s="26" t="s">
        <v>260</v>
      </c>
      <c r="M30" s="193">
        <v>0</v>
      </c>
      <c r="N30" s="193">
        <v>0</v>
      </c>
      <c r="O30" s="193">
        <v>0</v>
      </c>
      <c r="P30" s="193">
        <v>0</v>
      </c>
      <c r="Q30" s="193">
        <v>0</v>
      </c>
      <c r="R30" s="193">
        <v>0</v>
      </c>
      <c r="S30" s="193">
        <v>0</v>
      </c>
    </row>
    <row r="31" spans="1:19" ht="31.5" x14ac:dyDescent="0.25">
      <c r="A31" s="177" t="s">
        <v>206</v>
      </c>
      <c r="B31" s="53" t="s">
        <v>207</v>
      </c>
      <c r="C31" s="45" t="s">
        <v>259</v>
      </c>
      <c r="D31" s="45" t="s">
        <v>260</v>
      </c>
      <c r="E31" s="45" t="s">
        <v>260</v>
      </c>
      <c r="F31" s="149" t="s">
        <v>260</v>
      </c>
      <c r="G31" s="193">
        <v>0</v>
      </c>
      <c r="H31" s="193">
        <v>0</v>
      </c>
      <c r="I31" s="193">
        <v>0</v>
      </c>
      <c r="J31" s="193">
        <v>0</v>
      </c>
      <c r="K31" s="193">
        <v>0</v>
      </c>
      <c r="L31" s="26" t="s">
        <v>260</v>
      </c>
      <c r="M31" s="193">
        <v>0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</row>
    <row r="32" spans="1:19" ht="31.5" x14ac:dyDescent="0.25">
      <c r="A32" s="177" t="s">
        <v>123</v>
      </c>
      <c r="B32" s="53" t="s">
        <v>208</v>
      </c>
      <c r="C32" s="45" t="s">
        <v>259</v>
      </c>
      <c r="D32" s="45" t="s">
        <v>260</v>
      </c>
      <c r="E32" s="45" t="s">
        <v>260</v>
      </c>
      <c r="F32" s="149" t="s">
        <v>260</v>
      </c>
      <c r="G32" s="193">
        <v>0</v>
      </c>
      <c r="H32" s="193">
        <v>0</v>
      </c>
      <c r="I32" s="193">
        <v>0</v>
      </c>
      <c r="J32" s="193">
        <v>0</v>
      </c>
      <c r="K32" s="193">
        <v>0</v>
      </c>
      <c r="L32" s="26" t="s">
        <v>260</v>
      </c>
      <c r="M32" s="193">
        <v>0</v>
      </c>
      <c r="N32" s="193">
        <v>0</v>
      </c>
      <c r="O32" s="193">
        <v>0</v>
      </c>
      <c r="P32" s="193">
        <v>0</v>
      </c>
      <c r="Q32" s="193">
        <v>0</v>
      </c>
      <c r="R32" s="193">
        <v>0</v>
      </c>
      <c r="S32" s="193">
        <v>0</v>
      </c>
    </row>
    <row r="33" spans="1:25" x14ac:dyDescent="0.25">
      <c r="A33" s="177" t="s">
        <v>136</v>
      </c>
      <c r="B33" s="53" t="s">
        <v>209</v>
      </c>
      <c r="C33" s="45" t="s">
        <v>259</v>
      </c>
      <c r="D33" s="45" t="s">
        <v>260</v>
      </c>
      <c r="E33" s="45" t="s">
        <v>260</v>
      </c>
      <c r="F33" s="149" t="s">
        <v>260</v>
      </c>
      <c r="G33" s="193">
        <v>0</v>
      </c>
      <c r="H33" s="193">
        <v>0</v>
      </c>
      <c r="I33" s="193">
        <v>0</v>
      </c>
      <c r="J33" s="193">
        <v>0</v>
      </c>
      <c r="K33" s="193">
        <v>0</v>
      </c>
      <c r="L33" s="26" t="s">
        <v>260</v>
      </c>
      <c r="M33" s="193">
        <v>0</v>
      </c>
      <c r="N33" s="193">
        <v>0</v>
      </c>
      <c r="O33" s="193">
        <v>0</v>
      </c>
      <c r="P33" s="193">
        <v>0</v>
      </c>
      <c r="Q33" s="193">
        <v>0</v>
      </c>
      <c r="R33" s="193">
        <v>0</v>
      </c>
      <c r="S33" s="193">
        <v>0</v>
      </c>
    </row>
    <row r="34" spans="1:25" ht="47.25" x14ac:dyDescent="0.25">
      <c r="A34" s="177" t="s">
        <v>136</v>
      </c>
      <c r="B34" s="53" t="s">
        <v>210</v>
      </c>
      <c r="C34" s="45" t="s">
        <v>259</v>
      </c>
      <c r="D34" s="45" t="s">
        <v>260</v>
      </c>
      <c r="E34" s="45" t="s">
        <v>260</v>
      </c>
      <c r="F34" s="149" t="s">
        <v>260</v>
      </c>
      <c r="G34" s="193">
        <v>0</v>
      </c>
      <c r="H34" s="193">
        <v>0</v>
      </c>
      <c r="I34" s="193">
        <v>0</v>
      </c>
      <c r="J34" s="193">
        <v>0</v>
      </c>
      <c r="K34" s="193">
        <v>0</v>
      </c>
      <c r="L34" s="26" t="s">
        <v>260</v>
      </c>
      <c r="M34" s="193">
        <v>0</v>
      </c>
      <c r="N34" s="193">
        <v>0</v>
      </c>
      <c r="O34" s="193">
        <v>0</v>
      </c>
      <c r="P34" s="193">
        <v>0</v>
      </c>
      <c r="Q34" s="193">
        <v>0</v>
      </c>
      <c r="R34" s="193">
        <v>0</v>
      </c>
      <c r="S34" s="193">
        <v>0</v>
      </c>
    </row>
    <row r="35" spans="1:25" ht="47.25" x14ac:dyDescent="0.25">
      <c r="A35" s="177" t="s">
        <v>136</v>
      </c>
      <c r="B35" s="53" t="s">
        <v>211</v>
      </c>
      <c r="C35" s="45" t="s">
        <v>259</v>
      </c>
      <c r="D35" s="45" t="s">
        <v>260</v>
      </c>
      <c r="E35" s="45" t="s">
        <v>260</v>
      </c>
      <c r="F35" s="149" t="s">
        <v>260</v>
      </c>
      <c r="G35" s="193">
        <v>0</v>
      </c>
      <c r="H35" s="193">
        <v>0</v>
      </c>
      <c r="I35" s="193">
        <v>0</v>
      </c>
      <c r="J35" s="193">
        <v>0</v>
      </c>
      <c r="K35" s="193">
        <v>0</v>
      </c>
      <c r="L35" s="26" t="s">
        <v>260</v>
      </c>
      <c r="M35" s="193">
        <v>0</v>
      </c>
      <c r="N35" s="193">
        <v>0</v>
      </c>
      <c r="O35" s="193">
        <v>0</v>
      </c>
      <c r="P35" s="193">
        <v>0</v>
      </c>
      <c r="Q35" s="193">
        <v>0</v>
      </c>
      <c r="R35" s="193">
        <v>0</v>
      </c>
      <c r="S35" s="193">
        <v>0</v>
      </c>
    </row>
    <row r="36" spans="1:25" ht="47.25" x14ac:dyDescent="0.25">
      <c r="A36" s="177" t="s">
        <v>136</v>
      </c>
      <c r="B36" s="53" t="s">
        <v>212</v>
      </c>
      <c r="C36" s="45" t="s">
        <v>259</v>
      </c>
      <c r="D36" s="45" t="s">
        <v>260</v>
      </c>
      <c r="E36" s="45" t="s">
        <v>260</v>
      </c>
      <c r="F36" s="149" t="s">
        <v>260</v>
      </c>
      <c r="G36" s="193">
        <v>0</v>
      </c>
      <c r="H36" s="193">
        <v>0</v>
      </c>
      <c r="I36" s="193">
        <v>0</v>
      </c>
      <c r="J36" s="193">
        <v>0</v>
      </c>
      <c r="K36" s="193">
        <v>0</v>
      </c>
      <c r="L36" s="26" t="s">
        <v>260</v>
      </c>
      <c r="M36" s="193">
        <v>0</v>
      </c>
      <c r="N36" s="193">
        <v>0</v>
      </c>
      <c r="O36" s="193">
        <v>0</v>
      </c>
      <c r="P36" s="193">
        <v>0</v>
      </c>
      <c r="Q36" s="193">
        <v>0</v>
      </c>
      <c r="R36" s="193">
        <v>0</v>
      </c>
      <c r="S36" s="193">
        <v>0</v>
      </c>
    </row>
    <row r="37" spans="1:25" x14ac:dyDescent="0.25">
      <c r="A37" s="177" t="s">
        <v>137</v>
      </c>
      <c r="B37" s="53" t="s">
        <v>209</v>
      </c>
      <c r="C37" s="45" t="s">
        <v>259</v>
      </c>
      <c r="D37" s="45" t="s">
        <v>260</v>
      </c>
      <c r="E37" s="45" t="s">
        <v>260</v>
      </c>
      <c r="F37" s="149" t="s">
        <v>260</v>
      </c>
      <c r="G37" s="193">
        <v>0</v>
      </c>
      <c r="H37" s="193">
        <v>0</v>
      </c>
      <c r="I37" s="193">
        <v>0</v>
      </c>
      <c r="J37" s="193">
        <v>0</v>
      </c>
      <c r="K37" s="193">
        <v>0</v>
      </c>
      <c r="L37" s="26" t="s">
        <v>260</v>
      </c>
      <c r="M37" s="193">
        <v>0</v>
      </c>
      <c r="N37" s="193">
        <v>0</v>
      </c>
      <c r="O37" s="193">
        <v>0</v>
      </c>
      <c r="P37" s="193">
        <v>0</v>
      </c>
      <c r="Q37" s="193">
        <v>0</v>
      </c>
      <c r="R37" s="193">
        <v>0</v>
      </c>
      <c r="S37" s="193">
        <v>0</v>
      </c>
    </row>
    <row r="38" spans="1:25" ht="47.25" x14ac:dyDescent="0.25">
      <c r="A38" s="177" t="s">
        <v>137</v>
      </c>
      <c r="B38" s="53" t="s">
        <v>210</v>
      </c>
      <c r="C38" s="45" t="s">
        <v>259</v>
      </c>
      <c r="D38" s="45" t="s">
        <v>260</v>
      </c>
      <c r="E38" s="45" t="s">
        <v>260</v>
      </c>
      <c r="F38" s="149" t="s">
        <v>260</v>
      </c>
      <c r="G38" s="193">
        <v>0</v>
      </c>
      <c r="H38" s="193">
        <v>0</v>
      </c>
      <c r="I38" s="193">
        <v>0</v>
      </c>
      <c r="J38" s="193">
        <v>0</v>
      </c>
      <c r="K38" s="193">
        <v>0</v>
      </c>
      <c r="L38" s="26" t="s">
        <v>260</v>
      </c>
      <c r="M38" s="193">
        <v>0</v>
      </c>
      <c r="N38" s="193">
        <v>0</v>
      </c>
      <c r="O38" s="193">
        <v>0</v>
      </c>
      <c r="P38" s="193">
        <v>0</v>
      </c>
      <c r="Q38" s="193">
        <v>0</v>
      </c>
      <c r="R38" s="193">
        <v>0</v>
      </c>
      <c r="S38" s="193">
        <v>0</v>
      </c>
    </row>
    <row r="39" spans="1:25" ht="47.25" x14ac:dyDescent="0.25">
      <c r="A39" s="177" t="s">
        <v>137</v>
      </c>
      <c r="B39" s="53" t="s">
        <v>211</v>
      </c>
      <c r="C39" s="45" t="s">
        <v>259</v>
      </c>
      <c r="D39" s="45" t="s">
        <v>260</v>
      </c>
      <c r="E39" s="45" t="s">
        <v>260</v>
      </c>
      <c r="F39" s="149" t="s">
        <v>260</v>
      </c>
      <c r="G39" s="193">
        <v>0</v>
      </c>
      <c r="H39" s="193">
        <v>0</v>
      </c>
      <c r="I39" s="193">
        <v>0</v>
      </c>
      <c r="J39" s="193">
        <v>0</v>
      </c>
      <c r="K39" s="193">
        <v>0</v>
      </c>
      <c r="L39" s="26" t="s">
        <v>260</v>
      </c>
      <c r="M39" s="193">
        <v>0</v>
      </c>
      <c r="N39" s="193">
        <v>0</v>
      </c>
      <c r="O39" s="193">
        <v>0</v>
      </c>
      <c r="P39" s="193">
        <v>0</v>
      </c>
      <c r="Q39" s="193">
        <v>0</v>
      </c>
      <c r="R39" s="193">
        <v>0</v>
      </c>
      <c r="S39" s="193">
        <v>0</v>
      </c>
    </row>
    <row r="40" spans="1:25" ht="47.25" x14ac:dyDescent="0.25">
      <c r="A40" s="177" t="s">
        <v>137</v>
      </c>
      <c r="B40" s="53" t="s">
        <v>213</v>
      </c>
      <c r="C40" s="45" t="s">
        <v>259</v>
      </c>
      <c r="D40" s="45" t="s">
        <v>260</v>
      </c>
      <c r="E40" s="45" t="s">
        <v>260</v>
      </c>
      <c r="F40" s="149" t="s">
        <v>260</v>
      </c>
      <c r="G40" s="193">
        <v>0</v>
      </c>
      <c r="H40" s="193">
        <v>0</v>
      </c>
      <c r="I40" s="193">
        <v>0</v>
      </c>
      <c r="J40" s="193">
        <v>0</v>
      </c>
      <c r="K40" s="193">
        <v>0</v>
      </c>
      <c r="L40" s="26" t="s">
        <v>260</v>
      </c>
      <c r="M40" s="193">
        <v>0</v>
      </c>
      <c r="N40" s="193">
        <v>0</v>
      </c>
      <c r="O40" s="193">
        <v>0</v>
      </c>
      <c r="P40" s="193">
        <v>0</v>
      </c>
      <c r="Q40" s="193">
        <v>0</v>
      </c>
      <c r="R40" s="193">
        <v>0</v>
      </c>
      <c r="S40" s="193">
        <v>0</v>
      </c>
    </row>
    <row r="41" spans="1:25" ht="47.25" x14ac:dyDescent="0.25">
      <c r="A41" s="177" t="s">
        <v>124</v>
      </c>
      <c r="B41" s="53" t="s">
        <v>214</v>
      </c>
      <c r="C41" s="45" t="s">
        <v>259</v>
      </c>
      <c r="D41" s="45" t="s">
        <v>260</v>
      </c>
      <c r="E41" s="45" t="s">
        <v>260</v>
      </c>
      <c r="F41" s="149" t="s">
        <v>260</v>
      </c>
      <c r="G41" s="193">
        <v>0</v>
      </c>
      <c r="H41" s="193">
        <v>0</v>
      </c>
      <c r="I41" s="193">
        <v>0</v>
      </c>
      <c r="J41" s="193">
        <v>0</v>
      </c>
      <c r="K41" s="193">
        <v>0</v>
      </c>
      <c r="L41" s="26" t="s">
        <v>260</v>
      </c>
      <c r="M41" s="193">
        <v>0</v>
      </c>
      <c r="N41" s="193">
        <v>0</v>
      </c>
      <c r="O41" s="193">
        <v>0</v>
      </c>
      <c r="P41" s="193">
        <v>0</v>
      </c>
      <c r="Q41" s="193">
        <v>0</v>
      </c>
      <c r="R41" s="193">
        <v>0</v>
      </c>
      <c r="S41" s="193">
        <f t="shared" ref="S41" si="11">SUM(S42,S43)</f>
        <v>0</v>
      </c>
    </row>
    <row r="42" spans="1:25" ht="31.5" x14ac:dyDescent="0.25">
      <c r="A42" s="177" t="s">
        <v>215</v>
      </c>
      <c r="B42" s="53" t="s">
        <v>216</v>
      </c>
      <c r="C42" s="45" t="s">
        <v>259</v>
      </c>
      <c r="D42" s="45" t="s">
        <v>260</v>
      </c>
      <c r="E42" s="45" t="s">
        <v>260</v>
      </c>
      <c r="F42" s="149" t="s">
        <v>260</v>
      </c>
      <c r="G42" s="193">
        <v>0</v>
      </c>
      <c r="H42" s="193">
        <v>0</v>
      </c>
      <c r="I42" s="193">
        <v>0</v>
      </c>
      <c r="J42" s="193">
        <v>0</v>
      </c>
      <c r="K42" s="193">
        <v>0</v>
      </c>
      <c r="L42" s="26" t="s">
        <v>260</v>
      </c>
      <c r="M42" s="193">
        <v>0</v>
      </c>
      <c r="N42" s="193">
        <v>0</v>
      </c>
      <c r="O42" s="193">
        <v>0</v>
      </c>
      <c r="P42" s="193">
        <v>0</v>
      </c>
      <c r="Q42" s="193">
        <v>0</v>
      </c>
      <c r="R42" s="193">
        <v>0</v>
      </c>
      <c r="S42" s="193">
        <v>0</v>
      </c>
    </row>
    <row r="43" spans="1:25" ht="42.6" customHeight="1" x14ac:dyDescent="0.25">
      <c r="A43" s="177" t="s">
        <v>217</v>
      </c>
      <c r="B43" s="53" t="s">
        <v>218</v>
      </c>
      <c r="C43" s="45" t="s">
        <v>259</v>
      </c>
      <c r="D43" s="45" t="s">
        <v>260</v>
      </c>
      <c r="E43" s="45" t="s">
        <v>260</v>
      </c>
      <c r="F43" s="149" t="s">
        <v>260</v>
      </c>
      <c r="G43" s="193">
        <v>0</v>
      </c>
      <c r="H43" s="193">
        <v>0</v>
      </c>
      <c r="I43" s="193">
        <v>0</v>
      </c>
      <c r="J43" s="193">
        <v>0</v>
      </c>
      <c r="K43" s="193">
        <v>0</v>
      </c>
      <c r="L43" s="26" t="s">
        <v>260</v>
      </c>
      <c r="M43" s="193">
        <v>0</v>
      </c>
      <c r="N43" s="193">
        <v>0</v>
      </c>
      <c r="O43" s="193">
        <v>0</v>
      </c>
      <c r="P43" s="193">
        <v>0</v>
      </c>
      <c r="Q43" s="193">
        <v>0</v>
      </c>
      <c r="R43" s="193">
        <v>0</v>
      </c>
      <c r="S43" s="193">
        <v>0</v>
      </c>
    </row>
    <row r="44" spans="1:25" x14ac:dyDescent="0.25">
      <c r="A44" s="176" t="s">
        <v>125</v>
      </c>
      <c r="B44" s="53" t="s">
        <v>219</v>
      </c>
      <c r="C44" s="185" t="s">
        <v>259</v>
      </c>
      <c r="D44" s="184" t="s">
        <v>260</v>
      </c>
      <c r="E44" s="184" t="s">
        <v>260</v>
      </c>
      <c r="F44" s="149" t="s">
        <v>260</v>
      </c>
      <c r="G44" s="193">
        <f>SUM(G45,G53)</f>
        <v>21.689</v>
      </c>
      <c r="H44" s="193">
        <f>SUM(H45,H53)</f>
        <v>0</v>
      </c>
      <c r="I44" s="193">
        <f>SUM(I45,I53)</f>
        <v>14.902999999999999</v>
      </c>
      <c r="J44" s="193">
        <f>SUM(J45,J53)</f>
        <v>5.08</v>
      </c>
      <c r="K44" s="193">
        <f>SUM(K45,K53)</f>
        <v>1.706</v>
      </c>
      <c r="L44" s="26" t="s">
        <v>260</v>
      </c>
      <c r="M44" s="193">
        <f t="shared" ref="M44:R44" si="12">SUM(M45,M53)</f>
        <v>21.689</v>
      </c>
      <c r="N44" s="193">
        <f t="shared" si="12"/>
        <v>4.4160000000000004</v>
      </c>
      <c r="O44" s="193">
        <f t="shared" si="12"/>
        <v>4.2729999999999997</v>
      </c>
      <c r="P44" s="193">
        <f t="shared" si="12"/>
        <v>4.2880000000000003</v>
      </c>
      <c r="Q44" s="193">
        <f t="shared" si="12"/>
        <v>4.3650000000000002</v>
      </c>
      <c r="R44" s="193">
        <f t="shared" si="12"/>
        <v>4.3469999999999995</v>
      </c>
      <c r="S44" s="193">
        <f>N44+O44+P44+Q44+R44</f>
        <v>21.689</v>
      </c>
    </row>
    <row r="45" spans="1:25" ht="56.25" x14ac:dyDescent="0.25">
      <c r="A45" s="187" t="s">
        <v>138</v>
      </c>
      <c r="B45" s="259" t="s">
        <v>220</v>
      </c>
      <c r="C45" s="185" t="s">
        <v>259</v>
      </c>
      <c r="D45" s="184" t="s">
        <v>260</v>
      </c>
      <c r="E45" s="184" t="s">
        <v>260</v>
      </c>
      <c r="F45" s="149" t="s">
        <v>260</v>
      </c>
      <c r="G45" s="193">
        <f t="shared" ref="G45:R45" si="13">SUM(G46,G47)</f>
        <v>12.734</v>
      </c>
      <c r="H45" s="193">
        <f t="shared" si="13"/>
        <v>0</v>
      </c>
      <c r="I45" s="193">
        <f t="shared" si="13"/>
        <v>6.0859999999999994</v>
      </c>
      <c r="J45" s="193">
        <f t="shared" si="13"/>
        <v>5.077</v>
      </c>
      <c r="K45" s="193">
        <f t="shared" si="13"/>
        <v>1.571</v>
      </c>
      <c r="L45" s="26" t="s">
        <v>260</v>
      </c>
      <c r="M45" s="193">
        <f t="shared" ref="M45" si="14">SUM(M46,M47)</f>
        <v>12.734</v>
      </c>
      <c r="N45" s="193">
        <f>SUM(N46,N47)</f>
        <v>3.2709999999999999</v>
      </c>
      <c r="O45" s="193">
        <f t="shared" si="13"/>
        <v>3.4020000000000001</v>
      </c>
      <c r="P45" s="193">
        <f t="shared" si="13"/>
        <v>0</v>
      </c>
      <c r="Q45" s="193">
        <f t="shared" si="13"/>
        <v>3.5640000000000001</v>
      </c>
      <c r="R45" s="193">
        <f t="shared" si="13"/>
        <v>2.4969999999999999</v>
      </c>
      <c r="S45" s="193">
        <f>N45+O45+P45+Q45+R45</f>
        <v>12.734</v>
      </c>
    </row>
    <row r="46" spans="1:25" x14ac:dyDescent="0.25">
      <c r="A46" s="177" t="s">
        <v>139</v>
      </c>
      <c r="B46" s="53" t="s">
        <v>221</v>
      </c>
      <c r="C46" s="45" t="s">
        <v>259</v>
      </c>
      <c r="D46" s="45" t="s">
        <v>260</v>
      </c>
      <c r="E46" s="45" t="s">
        <v>260</v>
      </c>
      <c r="F46" s="149" t="s">
        <v>260</v>
      </c>
      <c r="G46" s="193">
        <v>0</v>
      </c>
      <c r="H46" s="193">
        <v>0</v>
      </c>
      <c r="I46" s="193">
        <v>0</v>
      </c>
      <c r="J46" s="193">
        <v>0</v>
      </c>
      <c r="K46" s="193">
        <v>0</v>
      </c>
      <c r="L46" s="26" t="s">
        <v>260</v>
      </c>
      <c r="M46" s="193">
        <v>0</v>
      </c>
      <c r="N46" s="193">
        <v>0</v>
      </c>
      <c r="O46" s="193">
        <v>0</v>
      </c>
      <c r="P46" s="193">
        <v>0</v>
      </c>
      <c r="Q46" s="193">
        <v>0</v>
      </c>
      <c r="R46" s="193">
        <v>0</v>
      </c>
      <c r="S46" s="193">
        <f t="shared" ref="S46:S64" si="15">N46+O46+P46+Q46+R46</f>
        <v>0</v>
      </c>
    </row>
    <row r="47" spans="1:25" ht="31.5" x14ac:dyDescent="0.25">
      <c r="A47" s="176" t="s">
        <v>140</v>
      </c>
      <c r="B47" s="53" t="s">
        <v>222</v>
      </c>
      <c r="C47" s="185" t="s">
        <v>259</v>
      </c>
      <c r="D47" s="184" t="s">
        <v>260</v>
      </c>
      <c r="E47" s="184" t="s">
        <v>260</v>
      </c>
      <c r="F47" s="149" t="s">
        <v>260</v>
      </c>
      <c r="G47" s="193">
        <f>SUM(G48:G52)</f>
        <v>12.734</v>
      </c>
      <c r="H47" s="193">
        <f>SUM(H48:H52)</f>
        <v>0</v>
      </c>
      <c r="I47" s="193">
        <f>SUM(I48:I52)</f>
        <v>6.0859999999999994</v>
      </c>
      <c r="J47" s="193">
        <f>SUM(J48:J52)</f>
        <v>5.077</v>
      </c>
      <c r="K47" s="193">
        <f>SUM(K48:K52)</f>
        <v>1.571</v>
      </c>
      <c r="L47" s="26" t="s">
        <v>260</v>
      </c>
      <c r="M47" s="193">
        <f t="shared" ref="M47:R47" si="16">SUM(M48:M52)</f>
        <v>12.734</v>
      </c>
      <c r="N47" s="193">
        <f t="shared" si="16"/>
        <v>3.2709999999999999</v>
      </c>
      <c r="O47" s="193">
        <f t="shared" si="16"/>
        <v>3.4020000000000001</v>
      </c>
      <c r="P47" s="193">
        <f t="shared" si="16"/>
        <v>0</v>
      </c>
      <c r="Q47" s="193">
        <f t="shared" si="16"/>
        <v>3.5640000000000001</v>
      </c>
      <c r="R47" s="193">
        <f t="shared" si="16"/>
        <v>2.4969999999999999</v>
      </c>
      <c r="S47" s="193">
        <f t="shared" si="15"/>
        <v>12.734</v>
      </c>
    </row>
    <row r="48" spans="1:25" ht="78.75" x14ac:dyDescent="0.25">
      <c r="A48" s="187" t="s">
        <v>140</v>
      </c>
      <c r="B48" s="53" t="s">
        <v>498</v>
      </c>
      <c r="C48" s="197" t="s">
        <v>406</v>
      </c>
      <c r="D48" s="188" t="s">
        <v>420</v>
      </c>
      <c r="E48" s="188" t="str">
        <f>D48</f>
        <v>2021</v>
      </c>
      <c r="F48" s="149" t="s">
        <v>260</v>
      </c>
      <c r="G48" s="193">
        <f>SUM(H48:K48)</f>
        <v>2.6479999999999997</v>
      </c>
      <c r="H48" s="193">
        <v>0</v>
      </c>
      <c r="I48" s="193">
        <v>1.4450000000000001</v>
      </c>
      <c r="J48" s="193">
        <v>0.72899999999999998</v>
      </c>
      <c r="K48" s="193">
        <v>0.47399999999999998</v>
      </c>
      <c r="L48" s="149" t="s">
        <v>260</v>
      </c>
      <c r="M48" s="193">
        <v>2.6480000000000001</v>
      </c>
      <c r="N48" s="193">
        <v>2.6480000000000001</v>
      </c>
      <c r="O48" s="193">
        <v>0</v>
      </c>
      <c r="P48" s="193">
        <v>0</v>
      </c>
      <c r="Q48" s="193">
        <v>0</v>
      </c>
      <c r="R48" s="193">
        <v>0</v>
      </c>
      <c r="S48" s="193">
        <f t="shared" si="15"/>
        <v>2.6480000000000001</v>
      </c>
      <c r="U48" s="198"/>
      <c r="V48" s="198"/>
      <c r="W48" s="198"/>
      <c r="X48" s="198"/>
      <c r="Y48" s="198"/>
    </row>
    <row r="49" spans="1:25" ht="31.5" x14ac:dyDescent="0.25">
      <c r="A49" s="187" t="s">
        <v>140</v>
      </c>
      <c r="B49" s="53" t="s">
        <v>504</v>
      </c>
      <c r="C49" s="197" t="s">
        <v>407</v>
      </c>
      <c r="D49" s="188">
        <v>2021</v>
      </c>
      <c r="E49" s="188">
        <f t="shared" ref="E49:E52" si="17">D49</f>
        <v>2021</v>
      </c>
      <c r="F49" s="149" t="s">
        <v>260</v>
      </c>
      <c r="G49" s="193">
        <f>SUM(H49:K49)</f>
        <v>0.623</v>
      </c>
      <c r="H49" s="193">
        <v>0</v>
      </c>
      <c r="I49" s="193">
        <v>9.2999999999999999E-2</v>
      </c>
      <c r="J49" s="193">
        <v>0.47799999999999998</v>
      </c>
      <c r="K49" s="193">
        <v>5.1999999999999998E-2</v>
      </c>
      <c r="L49" s="149" t="s">
        <v>260</v>
      </c>
      <c r="M49" s="193">
        <v>0.623</v>
      </c>
      <c r="N49" s="193">
        <v>0.623</v>
      </c>
      <c r="O49" s="193">
        <v>0</v>
      </c>
      <c r="P49" s="193">
        <v>0</v>
      </c>
      <c r="Q49" s="193">
        <v>0</v>
      </c>
      <c r="R49" s="193">
        <v>0</v>
      </c>
      <c r="S49" s="193">
        <f t="shared" si="15"/>
        <v>0.623</v>
      </c>
      <c r="U49" s="198"/>
      <c r="V49" s="198"/>
      <c r="W49" s="198"/>
      <c r="X49" s="198"/>
      <c r="Y49" s="198"/>
    </row>
    <row r="50" spans="1:25" ht="146.44999999999999" customHeight="1" x14ac:dyDescent="0.25">
      <c r="A50" s="187" t="s">
        <v>140</v>
      </c>
      <c r="B50" s="53" t="s">
        <v>505</v>
      </c>
      <c r="C50" s="197" t="s">
        <v>408</v>
      </c>
      <c r="D50" s="188">
        <v>2022</v>
      </c>
      <c r="E50" s="188">
        <f t="shared" si="17"/>
        <v>2022</v>
      </c>
      <c r="F50" s="149" t="s">
        <v>260</v>
      </c>
      <c r="G50" s="193">
        <f t="shared" ref="G50:G64" si="18">SUM(H50:K50)</f>
        <v>3.4020000000000001</v>
      </c>
      <c r="H50" s="193">
        <v>0</v>
      </c>
      <c r="I50" s="193">
        <v>1.5069999999999999</v>
      </c>
      <c r="J50" s="193">
        <v>1.504</v>
      </c>
      <c r="K50" s="193">
        <v>0.39100000000000001</v>
      </c>
      <c r="L50" s="149" t="s">
        <v>260</v>
      </c>
      <c r="M50" s="193">
        <v>3.4020000000000001</v>
      </c>
      <c r="N50" s="193">
        <v>0</v>
      </c>
      <c r="O50" s="193">
        <v>3.4020000000000001</v>
      </c>
      <c r="P50" s="193">
        <v>0</v>
      </c>
      <c r="Q50" s="193">
        <v>0</v>
      </c>
      <c r="R50" s="193">
        <v>0</v>
      </c>
      <c r="S50" s="193">
        <f t="shared" si="15"/>
        <v>3.4020000000000001</v>
      </c>
      <c r="U50" s="198"/>
      <c r="V50" s="198"/>
      <c r="W50" s="198"/>
      <c r="X50" s="198"/>
      <c r="Y50" s="198"/>
    </row>
    <row r="51" spans="1:25" ht="121.5" customHeight="1" x14ac:dyDescent="0.25">
      <c r="A51" s="187" t="s">
        <v>140</v>
      </c>
      <c r="B51" s="53" t="s">
        <v>493</v>
      </c>
      <c r="C51" s="197" t="s">
        <v>409</v>
      </c>
      <c r="D51" s="188">
        <v>2024</v>
      </c>
      <c r="E51" s="188">
        <f t="shared" si="17"/>
        <v>2024</v>
      </c>
      <c r="F51" s="149" t="s">
        <v>260</v>
      </c>
      <c r="G51" s="193">
        <f t="shared" si="18"/>
        <v>3.5640000000000001</v>
      </c>
      <c r="H51" s="193">
        <v>0</v>
      </c>
      <c r="I51" s="193">
        <v>1.611</v>
      </c>
      <c r="J51" s="193">
        <v>1.591</v>
      </c>
      <c r="K51" s="193">
        <v>0.36199999999999999</v>
      </c>
      <c r="L51" s="149" t="s">
        <v>260</v>
      </c>
      <c r="M51" s="193">
        <v>3.5640000000000001</v>
      </c>
      <c r="N51" s="193">
        <v>0</v>
      </c>
      <c r="O51" s="193">
        <v>0</v>
      </c>
      <c r="P51" s="193">
        <v>0</v>
      </c>
      <c r="Q51" s="193">
        <v>3.5640000000000001</v>
      </c>
      <c r="R51" s="193">
        <v>0</v>
      </c>
      <c r="S51" s="193">
        <f t="shared" si="15"/>
        <v>3.5640000000000001</v>
      </c>
      <c r="U51" s="198"/>
      <c r="V51" s="198"/>
      <c r="W51" s="198"/>
      <c r="X51" s="198"/>
      <c r="Y51" s="198"/>
    </row>
    <row r="52" spans="1:25" ht="115.5" customHeight="1" x14ac:dyDescent="0.25">
      <c r="A52" s="187" t="s">
        <v>140</v>
      </c>
      <c r="B52" s="53" t="s">
        <v>494</v>
      </c>
      <c r="C52" s="197" t="s">
        <v>410</v>
      </c>
      <c r="D52" s="188">
        <v>2025</v>
      </c>
      <c r="E52" s="188">
        <f t="shared" si="17"/>
        <v>2025</v>
      </c>
      <c r="F52" s="149" t="s">
        <v>260</v>
      </c>
      <c r="G52" s="193">
        <f t="shared" si="18"/>
        <v>2.4969999999999999</v>
      </c>
      <c r="H52" s="193">
        <v>0</v>
      </c>
      <c r="I52" s="193">
        <v>1.43</v>
      </c>
      <c r="J52" s="193">
        <v>0.77500000000000002</v>
      </c>
      <c r="K52" s="193">
        <v>0.29199999999999998</v>
      </c>
      <c r="L52" s="149" t="s">
        <v>260</v>
      </c>
      <c r="M52" s="193">
        <v>2.4969999999999999</v>
      </c>
      <c r="N52" s="193">
        <v>0</v>
      </c>
      <c r="O52" s="193">
        <v>0</v>
      </c>
      <c r="P52" s="193">
        <v>0</v>
      </c>
      <c r="Q52" s="193">
        <v>0</v>
      </c>
      <c r="R52" s="193">
        <v>2.4969999999999999</v>
      </c>
      <c r="S52" s="193">
        <f>N52+O52+P52+Q52+R52</f>
        <v>2.4969999999999999</v>
      </c>
      <c r="U52" s="198"/>
      <c r="V52" s="198"/>
      <c r="W52" s="198"/>
      <c r="X52" s="198"/>
      <c r="Y52" s="198"/>
    </row>
    <row r="53" spans="1:25" ht="31.5" x14ac:dyDescent="0.25">
      <c r="A53" s="176" t="s">
        <v>141</v>
      </c>
      <c r="B53" s="53" t="s">
        <v>223</v>
      </c>
      <c r="C53" s="45" t="s">
        <v>259</v>
      </c>
      <c r="D53" s="45" t="s">
        <v>260</v>
      </c>
      <c r="E53" s="45" t="s">
        <v>260</v>
      </c>
      <c r="F53" s="149" t="s">
        <v>260</v>
      </c>
      <c r="G53" s="193">
        <f>SUM(H53:K53)</f>
        <v>8.9550000000000001</v>
      </c>
      <c r="H53" s="193">
        <f>SUM(H54,H55)</f>
        <v>0</v>
      </c>
      <c r="I53" s="193">
        <f>SUM(I54,I55)</f>
        <v>8.8170000000000002</v>
      </c>
      <c r="J53" s="193">
        <f t="shared" ref="J53:R53" si="19">SUM(J54,J55)</f>
        <v>3.0000000000000001E-3</v>
      </c>
      <c r="K53" s="193">
        <f t="shared" si="19"/>
        <v>0.13500000000000001</v>
      </c>
      <c r="L53" s="26" t="s">
        <v>260</v>
      </c>
      <c r="M53" s="193">
        <f>SUM(M54,M55)</f>
        <v>8.9550000000000001</v>
      </c>
      <c r="N53" s="193">
        <f t="shared" si="19"/>
        <v>1.145</v>
      </c>
      <c r="O53" s="193">
        <f t="shared" si="19"/>
        <v>0.871</v>
      </c>
      <c r="P53" s="193">
        <f t="shared" si="19"/>
        <v>4.2880000000000003</v>
      </c>
      <c r="Q53" s="193">
        <f t="shared" si="19"/>
        <v>0.80100000000000005</v>
      </c>
      <c r="R53" s="193">
        <f t="shared" si="19"/>
        <v>1.85</v>
      </c>
      <c r="S53" s="193">
        <f>N53+O53+P53+Q53+R53</f>
        <v>8.9550000000000001</v>
      </c>
      <c r="U53" s="198"/>
      <c r="V53" s="198"/>
      <c r="W53" s="198"/>
      <c r="X53" s="198"/>
      <c r="Y53" s="198"/>
    </row>
    <row r="54" spans="1:25" x14ac:dyDescent="0.25">
      <c r="A54" s="177" t="s">
        <v>224</v>
      </c>
      <c r="B54" s="53" t="s">
        <v>225</v>
      </c>
      <c r="C54" s="45" t="s">
        <v>259</v>
      </c>
      <c r="D54" s="45" t="s">
        <v>260</v>
      </c>
      <c r="E54" s="45" t="s">
        <v>260</v>
      </c>
      <c r="F54" s="149" t="s">
        <v>260</v>
      </c>
      <c r="G54" s="193">
        <f t="shared" si="18"/>
        <v>0</v>
      </c>
      <c r="H54" s="193">
        <v>0</v>
      </c>
      <c r="I54" s="193">
        <v>0</v>
      </c>
      <c r="J54" s="193">
        <v>0</v>
      </c>
      <c r="K54" s="193">
        <v>0</v>
      </c>
      <c r="L54" s="26" t="s">
        <v>260</v>
      </c>
      <c r="M54" s="193">
        <f t="shared" ref="M54" si="20">SUM(N54:Q54)</f>
        <v>0</v>
      </c>
      <c r="N54" s="193">
        <v>0</v>
      </c>
      <c r="O54" s="193">
        <v>0</v>
      </c>
      <c r="P54" s="193">
        <v>0</v>
      </c>
      <c r="Q54" s="193">
        <v>0</v>
      </c>
      <c r="R54" s="193">
        <v>0</v>
      </c>
      <c r="S54" s="193">
        <f t="shared" si="15"/>
        <v>0</v>
      </c>
      <c r="U54" s="198"/>
      <c r="V54" s="198"/>
      <c r="W54" s="198"/>
      <c r="X54" s="198"/>
      <c r="Y54" s="198"/>
    </row>
    <row r="55" spans="1:25" x14ac:dyDescent="0.25">
      <c r="A55" s="176" t="s">
        <v>226</v>
      </c>
      <c r="B55" s="53" t="s">
        <v>227</v>
      </c>
      <c r="C55" s="45" t="s">
        <v>259</v>
      </c>
      <c r="D55" s="45" t="s">
        <v>260</v>
      </c>
      <c r="E55" s="45" t="s">
        <v>260</v>
      </c>
      <c r="F55" s="149" t="s">
        <v>260</v>
      </c>
      <c r="G55" s="193">
        <f>SUM(H55:K55)</f>
        <v>8.9550000000000001</v>
      </c>
      <c r="H55" s="193">
        <f t="shared" ref="H55:Q55" si="21">SUM(H56:H64)</f>
        <v>0</v>
      </c>
      <c r="I55" s="193">
        <f>SUM(I56:I64)</f>
        <v>8.8170000000000002</v>
      </c>
      <c r="J55" s="193">
        <f t="shared" si="21"/>
        <v>3.0000000000000001E-3</v>
      </c>
      <c r="K55" s="193">
        <f>SUM(K56:K64)</f>
        <v>0.13500000000000001</v>
      </c>
      <c r="L55" s="26" t="s">
        <v>260</v>
      </c>
      <c r="M55" s="193">
        <f>SUM(M56:M64)</f>
        <v>8.9550000000000001</v>
      </c>
      <c r="N55" s="193">
        <f>SUM(N56:N64)</f>
        <v>1.145</v>
      </c>
      <c r="O55" s="193">
        <f>SUM(O56:O64)</f>
        <v>0.871</v>
      </c>
      <c r="P55" s="193">
        <f>SUM(P56:P64)</f>
        <v>4.2880000000000003</v>
      </c>
      <c r="Q55" s="193">
        <f t="shared" si="21"/>
        <v>0.80100000000000005</v>
      </c>
      <c r="R55" s="193">
        <f>SUM(R56:R64)</f>
        <v>1.85</v>
      </c>
      <c r="S55" s="193">
        <f t="shared" si="15"/>
        <v>8.9550000000000001</v>
      </c>
      <c r="U55" s="198"/>
      <c r="V55" s="198"/>
      <c r="W55" s="198"/>
      <c r="X55" s="198"/>
      <c r="Y55" s="198"/>
    </row>
    <row r="56" spans="1:25" ht="78.75" x14ac:dyDescent="0.25">
      <c r="A56" s="190" t="s">
        <v>226</v>
      </c>
      <c r="B56" s="135" t="s">
        <v>495</v>
      </c>
      <c r="C56" s="199" t="s">
        <v>411</v>
      </c>
      <c r="D56" s="54">
        <v>2021</v>
      </c>
      <c r="E56" s="54">
        <f t="shared" ref="E56:E64" si="22">D56</f>
        <v>2021</v>
      </c>
      <c r="F56" s="149" t="s">
        <v>260</v>
      </c>
      <c r="G56" s="193">
        <f t="shared" si="18"/>
        <v>0.47800000000000004</v>
      </c>
      <c r="H56" s="193">
        <v>0</v>
      </c>
      <c r="I56" s="193">
        <v>0.46200000000000002</v>
      </c>
      <c r="J56" s="193">
        <v>3.0000000000000001E-3</v>
      </c>
      <c r="K56" s="193">
        <v>1.2999999999999999E-2</v>
      </c>
      <c r="L56" s="149" t="s">
        <v>260</v>
      </c>
      <c r="M56" s="193">
        <v>0.47799999999999998</v>
      </c>
      <c r="N56" s="193">
        <v>0.47799999999999998</v>
      </c>
      <c r="O56" s="193">
        <v>0</v>
      </c>
      <c r="P56" s="193">
        <v>0</v>
      </c>
      <c r="Q56" s="193">
        <v>0</v>
      </c>
      <c r="R56" s="193">
        <v>0</v>
      </c>
      <c r="S56" s="193">
        <f>N56+O56+P56+Q56+R56</f>
        <v>0.47799999999999998</v>
      </c>
      <c r="U56" s="198"/>
      <c r="V56" s="198"/>
      <c r="W56" s="198"/>
      <c r="X56" s="198"/>
      <c r="Y56" s="198"/>
    </row>
    <row r="57" spans="1:25" ht="31.5" x14ac:dyDescent="0.25">
      <c r="A57" s="190" t="s">
        <v>226</v>
      </c>
      <c r="B57" s="135" t="s">
        <v>506</v>
      </c>
      <c r="C57" s="199" t="s">
        <v>412</v>
      </c>
      <c r="D57" s="54">
        <v>2021</v>
      </c>
      <c r="E57" s="54">
        <f t="shared" si="22"/>
        <v>2021</v>
      </c>
      <c r="F57" s="149" t="s">
        <v>260</v>
      </c>
      <c r="G57" s="193">
        <f t="shared" si="18"/>
        <v>0.66700000000000004</v>
      </c>
      <c r="H57" s="193">
        <v>0</v>
      </c>
      <c r="I57" s="193">
        <v>0.66300000000000003</v>
      </c>
      <c r="J57" s="193">
        <v>0</v>
      </c>
      <c r="K57" s="193">
        <v>4.0000000000000001E-3</v>
      </c>
      <c r="L57" s="149" t="s">
        <v>260</v>
      </c>
      <c r="M57" s="193">
        <v>0.66700000000000004</v>
      </c>
      <c r="N57" s="193">
        <v>0.66700000000000004</v>
      </c>
      <c r="O57" s="193">
        <v>0</v>
      </c>
      <c r="P57" s="193">
        <v>0</v>
      </c>
      <c r="Q57" s="193">
        <v>0</v>
      </c>
      <c r="R57" s="193">
        <v>0</v>
      </c>
      <c r="S57" s="193">
        <f t="shared" si="15"/>
        <v>0.66700000000000004</v>
      </c>
      <c r="U57" s="198"/>
      <c r="V57" s="198"/>
      <c r="W57" s="198"/>
      <c r="X57" s="198"/>
      <c r="Y57" s="198"/>
    </row>
    <row r="58" spans="1:25" ht="47.25" x14ac:dyDescent="0.25">
      <c r="A58" s="190" t="s">
        <v>226</v>
      </c>
      <c r="B58" s="135" t="s">
        <v>499</v>
      </c>
      <c r="C58" s="199" t="s">
        <v>413</v>
      </c>
      <c r="D58" s="54" t="s">
        <v>421</v>
      </c>
      <c r="E58" s="54" t="str">
        <f t="shared" si="22"/>
        <v>2022</v>
      </c>
      <c r="F58" s="149" t="s">
        <v>260</v>
      </c>
      <c r="G58" s="193">
        <f t="shared" si="18"/>
        <v>0.30499999999999999</v>
      </c>
      <c r="H58" s="193">
        <v>0</v>
      </c>
      <c r="I58" s="193">
        <v>0.30099999999999999</v>
      </c>
      <c r="J58" s="193">
        <v>0</v>
      </c>
      <c r="K58" s="193">
        <v>4.0000000000000001E-3</v>
      </c>
      <c r="L58" s="149" t="s">
        <v>260</v>
      </c>
      <c r="M58" s="193">
        <v>0.30499999999999999</v>
      </c>
      <c r="N58" s="193">
        <v>0</v>
      </c>
      <c r="O58" s="193">
        <v>0.30499999999999999</v>
      </c>
      <c r="P58" s="193">
        <v>0</v>
      </c>
      <c r="Q58" s="193">
        <v>0</v>
      </c>
      <c r="R58" s="193">
        <v>0</v>
      </c>
      <c r="S58" s="193">
        <f t="shared" si="15"/>
        <v>0.30499999999999999</v>
      </c>
      <c r="U58" s="198"/>
      <c r="V58" s="198"/>
      <c r="W58" s="198"/>
      <c r="X58" s="198"/>
      <c r="Y58" s="198"/>
    </row>
    <row r="59" spans="1:25" ht="99.95" customHeight="1" x14ac:dyDescent="0.25">
      <c r="A59" s="190" t="s">
        <v>226</v>
      </c>
      <c r="B59" s="135" t="s">
        <v>497</v>
      </c>
      <c r="C59" s="199" t="s">
        <v>414</v>
      </c>
      <c r="D59" s="54">
        <v>2022</v>
      </c>
      <c r="E59" s="54">
        <f t="shared" si="22"/>
        <v>2022</v>
      </c>
      <c r="F59" s="149" t="s">
        <v>260</v>
      </c>
      <c r="G59" s="193">
        <f t="shared" si="18"/>
        <v>0.56600000000000006</v>
      </c>
      <c r="H59" s="193">
        <v>0</v>
      </c>
      <c r="I59" s="193">
        <v>0.54900000000000004</v>
      </c>
      <c r="J59" s="193">
        <v>0</v>
      </c>
      <c r="K59" s="193">
        <v>1.7000000000000001E-2</v>
      </c>
      <c r="L59" s="149" t="s">
        <v>260</v>
      </c>
      <c r="M59" s="193">
        <v>0.56600000000000006</v>
      </c>
      <c r="N59" s="193">
        <v>0</v>
      </c>
      <c r="O59" s="193">
        <v>0.56599999999999995</v>
      </c>
      <c r="P59" s="193">
        <v>0</v>
      </c>
      <c r="Q59" s="193">
        <v>0</v>
      </c>
      <c r="R59" s="193">
        <v>0</v>
      </c>
      <c r="S59" s="193">
        <f t="shared" si="15"/>
        <v>0.56599999999999995</v>
      </c>
      <c r="U59" s="198"/>
      <c r="V59" s="198"/>
      <c r="W59" s="198"/>
      <c r="X59" s="198"/>
      <c r="Y59" s="198"/>
    </row>
    <row r="60" spans="1:25" ht="47.25" x14ac:dyDescent="0.25">
      <c r="A60" s="190" t="s">
        <v>226</v>
      </c>
      <c r="B60" s="135" t="s">
        <v>500</v>
      </c>
      <c r="C60" s="199" t="s">
        <v>415</v>
      </c>
      <c r="D60" s="54" t="s">
        <v>422</v>
      </c>
      <c r="E60" s="54" t="str">
        <f t="shared" si="22"/>
        <v>2023</v>
      </c>
      <c r="F60" s="149" t="s">
        <v>260</v>
      </c>
      <c r="G60" s="193">
        <f t="shared" si="18"/>
        <v>1.173</v>
      </c>
      <c r="H60" s="193">
        <v>0</v>
      </c>
      <c r="I60" s="193">
        <v>1.165</v>
      </c>
      <c r="J60" s="193">
        <v>0</v>
      </c>
      <c r="K60" s="193">
        <v>8.0000000000000002E-3</v>
      </c>
      <c r="L60" s="149" t="s">
        <v>260</v>
      </c>
      <c r="M60" s="193">
        <v>1.173</v>
      </c>
      <c r="N60" s="193">
        <v>0</v>
      </c>
      <c r="O60" s="193">
        <v>0</v>
      </c>
      <c r="P60" s="193">
        <v>1.173</v>
      </c>
      <c r="Q60" s="193">
        <v>0</v>
      </c>
      <c r="R60" s="193">
        <v>0</v>
      </c>
      <c r="S60" s="193">
        <f t="shared" si="15"/>
        <v>1.173</v>
      </c>
      <c r="U60" s="198"/>
      <c r="V60" s="198"/>
      <c r="W60" s="198"/>
      <c r="X60" s="198"/>
      <c r="Y60" s="198"/>
    </row>
    <row r="61" spans="1:25" ht="47.25" x14ac:dyDescent="0.25">
      <c r="A61" s="190" t="s">
        <v>226</v>
      </c>
      <c r="B61" s="135" t="s">
        <v>507</v>
      </c>
      <c r="C61" s="199" t="s">
        <v>416</v>
      </c>
      <c r="D61" s="54" t="s">
        <v>422</v>
      </c>
      <c r="E61" s="54" t="str">
        <f t="shared" si="22"/>
        <v>2023</v>
      </c>
      <c r="F61" s="149" t="s">
        <v>260</v>
      </c>
      <c r="G61" s="193">
        <f t="shared" si="18"/>
        <v>0.85099999999999998</v>
      </c>
      <c r="H61" s="193">
        <v>0</v>
      </c>
      <c r="I61" s="193">
        <v>0.81799999999999995</v>
      </c>
      <c r="J61" s="193">
        <v>0</v>
      </c>
      <c r="K61" s="193">
        <v>3.3000000000000002E-2</v>
      </c>
      <c r="L61" s="149" t="s">
        <v>260</v>
      </c>
      <c r="M61" s="193">
        <v>0.85099999999999998</v>
      </c>
      <c r="N61" s="193">
        <v>0</v>
      </c>
      <c r="O61" s="193">
        <v>0</v>
      </c>
      <c r="P61" s="193">
        <v>0.85099999999999998</v>
      </c>
      <c r="Q61" s="193">
        <v>0</v>
      </c>
      <c r="R61" s="193">
        <v>0</v>
      </c>
      <c r="S61" s="193">
        <f t="shared" si="15"/>
        <v>0.85099999999999998</v>
      </c>
      <c r="U61" s="198"/>
      <c r="V61" s="198"/>
      <c r="W61" s="198"/>
      <c r="X61" s="198"/>
      <c r="Y61" s="198"/>
    </row>
    <row r="62" spans="1:25" ht="67.5" customHeight="1" x14ac:dyDescent="0.25">
      <c r="A62" s="190" t="s">
        <v>226</v>
      </c>
      <c r="B62" s="135" t="s">
        <v>501</v>
      </c>
      <c r="C62" s="199" t="s">
        <v>417</v>
      </c>
      <c r="D62" s="54" t="s">
        <v>422</v>
      </c>
      <c r="E62" s="54" t="str">
        <f t="shared" si="22"/>
        <v>2023</v>
      </c>
      <c r="F62" s="149" t="s">
        <v>260</v>
      </c>
      <c r="G62" s="193">
        <f t="shared" si="18"/>
        <v>2.2640000000000002</v>
      </c>
      <c r="H62" s="193">
        <v>0</v>
      </c>
      <c r="I62" s="193">
        <v>2.2400000000000002</v>
      </c>
      <c r="J62" s="193">
        <v>0</v>
      </c>
      <c r="K62" s="193">
        <v>2.4E-2</v>
      </c>
      <c r="L62" s="149" t="s">
        <v>260</v>
      </c>
      <c r="M62" s="193">
        <v>2.2640000000000002</v>
      </c>
      <c r="N62" s="193">
        <v>0</v>
      </c>
      <c r="O62" s="193">
        <v>0</v>
      </c>
      <c r="P62" s="193">
        <v>2.2639999999999998</v>
      </c>
      <c r="Q62" s="193">
        <v>0</v>
      </c>
      <c r="R62" s="193">
        <v>0</v>
      </c>
      <c r="S62" s="193">
        <f t="shared" si="15"/>
        <v>2.2639999999999998</v>
      </c>
      <c r="U62" s="198"/>
      <c r="V62" s="198"/>
      <c r="W62" s="198"/>
      <c r="X62" s="198"/>
      <c r="Y62" s="198"/>
    </row>
    <row r="63" spans="1:25" ht="75" x14ac:dyDescent="0.25">
      <c r="A63" s="190" t="s">
        <v>226</v>
      </c>
      <c r="B63" s="191" t="s">
        <v>502</v>
      </c>
      <c r="C63" s="199" t="s">
        <v>418</v>
      </c>
      <c r="D63" s="54" t="s">
        <v>423</v>
      </c>
      <c r="E63" s="54" t="str">
        <f t="shared" si="22"/>
        <v>2024</v>
      </c>
      <c r="F63" s="149" t="s">
        <v>260</v>
      </c>
      <c r="G63" s="193">
        <f>SUM(H63:K63)</f>
        <v>0.80100000000000005</v>
      </c>
      <c r="H63" s="193">
        <v>0</v>
      </c>
      <c r="I63" s="193">
        <v>0.79300000000000004</v>
      </c>
      <c r="J63" s="193">
        <v>0</v>
      </c>
      <c r="K63" s="193">
        <v>8.0000000000000002E-3</v>
      </c>
      <c r="L63" s="149" t="s">
        <v>260</v>
      </c>
      <c r="M63" s="193">
        <v>0.80100000000000005</v>
      </c>
      <c r="N63" s="193">
        <v>0</v>
      </c>
      <c r="O63" s="193">
        <v>0</v>
      </c>
      <c r="P63" s="193">
        <v>0</v>
      </c>
      <c r="Q63" s="193">
        <v>0.80100000000000005</v>
      </c>
      <c r="R63" s="193">
        <v>0</v>
      </c>
      <c r="S63" s="193">
        <f t="shared" si="15"/>
        <v>0.80100000000000005</v>
      </c>
      <c r="U63" s="198"/>
      <c r="V63" s="198"/>
      <c r="W63" s="198"/>
      <c r="X63" s="198"/>
      <c r="Y63" s="198"/>
    </row>
    <row r="64" spans="1:25" ht="126" x14ac:dyDescent="0.25">
      <c r="A64" s="190" t="s">
        <v>226</v>
      </c>
      <c r="B64" s="135" t="s">
        <v>503</v>
      </c>
      <c r="C64" s="199" t="s">
        <v>419</v>
      </c>
      <c r="D64" s="54" t="s">
        <v>424</v>
      </c>
      <c r="E64" s="54" t="str">
        <f t="shared" si="22"/>
        <v>2025</v>
      </c>
      <c r="F64" s="149" t="s">
        <v>260</v>
      </c>
      <c r="G64" s="193">
        <f t="shared" si="18"/>
        <v>1.85</v>
      </c>
      <c r="H64" s="193">
        <v>0</v>
      </c>
      <c r="I64" s="193">
        <v>1.8260000000000001</v>
      </c>
      <c r="J64" s="193">
        <v>0</v>
      </c>
      <c r="K64" s="193">
        <v>2.4E-2</v>
      </c>
      <c r="L64" s="149" t="s">
        <v>260</v>
      </c>
      <c r="M64" s="193">
        <v>1.85</v>
      </c>
      <c r="N64" s="193">
        <v>0</v>
      </c>
      <c r="O64" s="193">
        <v>0</v>
      </c>
      <c r="P64" s="193">
        <v>0</v>
      </c>
      <c r="Q64" s="193">
        <v>0</v>
      </c>
      <c r="R64" s="193">
        <v>1.85</v>
      </c>
      <c r="S64" s="193">
        <f t="shared" si="15"/>
        <v>1.85</v>
      </c>
      <c r="U64" s="198"/>
      <c r="V64" s="198"/>
      <c r="W64" s="198"/>
      <c r="X64" s="198"/>
      <c r="Y64" s="198"/>
    </row>
    <row r="65" spans="1:19" x14ac:dyDescent="0.25">
      <c r="A65" s="177" t="s">
        <v>142</v>
      </c>
      <c r="B65" s="53" t="s">
        <v>228</v>
      </c>
      <c r="C65" s="45" t="s">
        <v>259</v>
      </c>
      <c r="D65" s="45" t="s">
        <v>260</v>
      </c>
      <c r="E65" s="45" t="s">
        <v>260</v>
      </c>
      <c r="F65" s="149" t="s">
        <v>260</v>
      </c>
      <c r="G65" s="193">
        <v>0</v>
      </c>
      <c r="H65" s="193">
        <v>0</v>
      </c>
      <c r="I65" s="193">
        <v>0</v>
      </c>
      <c r="J65" s="193">
        <v>0</v>
      </c>
      <c r="K65" s="193">
        <v>0</v>
      </c>
      <c r="L65" s="26" t="s">
        <v>260</v>
      </c>
      <c r="M65" s="193">
        <v>0</v>
      </c>
      <c r="N65" s="193">
        <v>0</v>
      </c>
      <c r="O65" s="193">
        <v>0</v>
      </c>
      <c r="P65" s="193">
        <v>0</v>
      </c>
      <c r="Q65" s="193">
        <v>0</v>
      </c>
      <c r="R65" s="193">
        <v>0</v>
      </c>
      <c r="S65" s="193">
        <v>0</v>
      </c>
    </row>
    <row r="66" spans="1:19" x14ac:dyDescent="0.25">
      <c r="A66" s="177" t="s">
        <v>143</v>
      </c>
      <c r="B66" s="53" t="s">
        <v>229</v>
      </c>
      <c r="C66" s="45" t="s">
        <v>259</v>
      </c>
      <c r="D66" s="45" t="s">
        <v>260</v>
      </c>
      <c r="E66" s="45" t="s">
        <v>260</v>
      </c>
      <c r="F66" s="149" t="s">
        <v>260</v>
      </c>
      <c r="G66" s="193">
        <v>0</v>
      </c>
      <c r="H66" s="193">
        <v>0</v>
      </c>
      <c r="I66" s="193">
        <v>0</v>
      </c>
      <c r="J66" s="193">
        <v>0</v>
      </c>
      <c r="K66" s="193">
        <v>0</v>
      </c>
      <c r="L66" s="26" t="s">
        <v>260</v>
      </c>
      <c r="M66" s="193">
        <v>0</v>
      </c>
      <c r="N66" s="193">
        <v>0</v>
      </c>
      <c r="O66" s="193">
        <v>0</v>
      </c>
      <c r="P66" s="193">
        <v>0</v>
      </c>
      <c r="Q66" s="193">
        <v>0</v>
      </c>
      <c r="R66" s="193">
        <v>0</v>
      </c>
      <c r="S66" s="193">
        <v>0</v>
      </c>
    </row>
    <row r="67" spans="1:19" x14ac:dyDescent="0.25">
      <c r="A67" s="177" t="s">
        <v>144</v>
      </c>
      <c r="B67" s="53" t="s">
        <v>230</v>
      </c>
      <c r="C67" s="45" t="s">
        <v>259</v>
      </c>
      <c r="D67" s="45" t="s">
        <v>260</v>
      </c>
      <c r="E67" s="45" t="s">
        <v>260</v>
      </c>
      <c r="F67" s="149" t="s">
        <v>260</v>
      </c>
      <c r="G67" s="193">
        <v>0</v>
      </c>
      <c r="H67" s="193">
        <v>0</v>
      </c>
      <c r="I67" s="193">
        <v>0</v>
      </c>
      <c r="J67" s="193">
        <v>0</v>
      </c>
      <c r="K67" s="193">
        <v>0</v>
      </c>
      <c r="L67" s="26" t="s">
        <v>260</v>
      </c>
      <c r="M67" s="193">
        <v>0</v>
      </c>
      <c r="N67" s="193">
        <v>0</v>
      </c>
      <c r="O67" s="193">
        <v>0</v>
      </c>
      <c r="P67" s="193">
        <v>0</v>
      </c>
      <c r="Q67" s="193">
        <v>0</v>
      </c>
      <c r="R67" s="193">
        <v>0</v>
      </c>
      <c r="S67" s="193">
        <v>0</v>
      </c>
    </row>
    <row r="68" spans="1:19" x14ac:dyDescent="0.25">
      <c r="A68" s="177" t="s">
        <v>231</v>
      </c>
      <c r="B68" s="53" t="s">
        <v>232</v>
      </c>
      <c r="C68" s="45" t="s">
        <v>259</v>
      </c>
      <c r="D68" s="45" t="s">
        <v>260</v>
      </c>
      <c r="E68" s="45" t="s">
        <v>260</v>
      </c>
      <c r="F68" s="149" t="s">
        <v>260</v>
      </c>
      <c r="G68" s="193">
        <v>0</v>
      </c>
      <c r="H68" s="193">
        <v>0</v>
      </c>
      <c r="I68" s="193">
        <v>0</v>
      </c>
      <c r="J68" s="193">
        <v>0</v>
      </c>
      <c r="K68" s="193">
        <v>0</v>
      </c>
      <c r="L68" s="26" t="s">
        <v>260</v>
      </c>
      <c r="M68" s="193">
        <v>0</v>
      </c>
      <c r="N68" s="193">
        <v>0</v>
      </c>
      <c r="O68" s="193">
        <v>0</v>
      </c>
      <c r="P68" s="193">
        <v>0</v>
      </c>
      <c r="Q68" s="193">
        <v>0</v>
      </c>
      <c r="R68" s="193">
        <v>0</v>
      </c>
      <c r="S68" s="193">
        <v>0</v>
      </c>
    </row>
    <row r="69" spans="1:19" x14ac:dyDescent="0.25">
      <c r="A69" s="177" t="s">
        <v>233</v>
      </c>
      <c r="B69" s="53" t="s">
        <v>234</v>
      </c>
      <c r="C69" s="45" t="s">
        <v>259</v>
      </c>
      <c r="D69" s="45" t="s">
        <v>260</v>
      </c>
      <c r="E69" s="45" t="s">
        <v>260</v>
      </c>
      <c r="F69" s="149" t="s">
        <v>260</v>
      </c>
      <c r="G69" s="193">
        <v>0</v>
      </c>
      <c r="H69" s="193">
        <v>0</v>
      </c>
      <c r="I69" s="193">
        <v>0</v>
      </c>
      <c r="J69" s="193">
        <v>0</v>
      </c>
      <c r="K69" s="193">
        <v>0</v>
      </c>
      <c r="L69" s="26" t="s">
        <v>260</v>
      </c>
      <c r="M69" s="193">
        <v>0</v>
      </c>
      <c r="N69" s="193">
        <v>0</v>
      </c>
      <c r="O69" s="193">
        <v>0</v>
      </c>
      <c r="P69" s="193">
        <v>0</v>
      </c>
      <c r="Q69" s="193">
        <v>0</v>
      </c>
      <c r="R69" s="193">
        <v>0</v>
      </c>
      <c r="S69" s="193">
        <v>0</v>
      </c>
    </row>
    <row r="70" spans="1:19" ht="31.5" x14ac:dyDescent="0.25">
      <c r="A70" s="177" t="s">
        <v>235</v>
      </c>
      <c r="B70" s="53" t="s">
        <v>236</v>
      </c>
      <c r="C70" s="45" t="s">
        <v>259</v>
      </c>
      <c r="D70" s="45" t="s">
        <v>260</v>
      </c>
      <c r="E70" s="45" t="s">
        <v>260</v>
      </c>
      <c r="F70" s="149" t="s">
        <v>260</v>
      </c>
      <c r="G70" s="193">
        <v>0</v>
      </c>
      <c r="H70" s="193">
        <v>0</v>
      </c>
      <c r="I70" s="193">
        <v>0</v>
      </c>
      <c r="J70" s="193">
        <v>0</v>
      </c>
      <c r="K70" s="193">
        <v>0</v>
      </c>
      <c r="L70" s="26" t="s">
        <v>260</v>
      </c>
      <c r="M70" s="193">
        <v>0</v>
      </c>
      <c r="N70" s="193">
        <v>0</v>
      </c>
      <c r="O70" s="193">
        <v>0</v>
      </c>
      <c r="P70" s="193">
        <v>0</v>
      </c>
      <c r="Q70" s="193">
        <v>0</v>
      </c>
      <c r="R70" s="193">
        <v>0</v>
      </c>
      <c r="S70" s="193">
        <v>0</v>
      </c>
    </row>
    <row r="71" spans="1:19" ht="31.5" x14ac:dyDescent="0.25">
      <c r="A71" s="177" t="s">
        <v>237</v>
      </c>
      <c r="B71" s="53" t="s">
        <v>238</v>
      </c>
      <c r="C71" s="45" t="s">
        <v>259</v>
      </c>
      <c r="D71" s="45" t="s">
        <v>260</v>
      </c>
      <c r="E71" s="45" t="s">
        <v>260</v>
      </c>
      <c r="F71" s="149" t="s">
        <v>260</v>
      </c>
      <c r="G71" s="193">
        <v>0</v>
      </c>
      <c r="H71" s="193">
        <v>0</v>
      </c>
      <c r="I71" s="193">
        <v>0</v>
      </c>
      <c r="J71" s="193">
        <v>0</v>
      </c>
      <c r="K71" s="193">
        <v>0</v>
      </c>
      <c r="L71" s="26" t="s">
        <v>260</v>
      </c>
      <c r="M71" s="193">
        <v>0</v>
      </c>
      <c r="N71" s="193">
        <v>0</v>
      </c>
      <c r="O71" s="193">
        <v>0</v>
      </c>
      <c r="P71" s="193">
        <v>0</v>
      </c>
      <c r="Q71" s="193">
        <v>0</v>
      </c>
      <c r="R71" s="193">
        <v>0</v>
      </c>
      <c r="S71" s="193">
        <v>0</v>
      </c>
    </row>
    <row r="72" spans="1:19" ht="31.5" x14ac:dyDescent="0.25">
      <c r="A72" s="177" t="s">
        <v>239</v>
      </c>
      <c r="B72" s="53" t="s">
        <v>240</v>
      </c>
      <c r="C72" s="45" t="s">
        <v>259</v>
      </c>
      <c r="D72" s="45" t="s">
        <v>260</v>
      </c>
      <c r="E72" s="45" t="s">
        <v>260</v>
      </c>
      <c r="F72" s="149" t="s">
        <v>260</v>
      </c>
      <c r="G72" s="193">
        <v>0</v>
      </c>
      <c r="H72" s="193">
        <v>0</v>
      </c>
      <c r="I72" s="193">
        <v>0</v>
      </c>
      <c r="J72" s="193">
        <v>0</v>
      </c>
      <c r="K72" s="193">
        <v>0</v>
      </c>
      <c r="L72" s="26" t="s">
        <v>260</v>
      </c>
      <c r="M72" s="193">
        <v>0</v>
      </c>
      <c r="N72" s="193">
        <v>0</v>
      </c>
      <c r="O72" s="193">
        <v>0</v>
      </c>
      <c r="P72" s="193">
        <v>0</v>
      </c>
      <c r="Q72" s="193">
        <v>0</v>
      </c>
      <c r="R72" s="193">
        <v>0</v>
      </c>
      <c r="S72" s="193">
        <v>0</v>
      </c>
    </row>
    <row r="73" spans="1:19" ht="31.5" x14ac:dyDescent="0.25">
      <c r="A73" s="177" t="s">
        <v>241</v>
      </c>
      <c r="B73" s="53" t="s">
        <v>242</v>
      </c>
      <c r="C73" s="45" t="s">
        <v>259</v>
      </c>
      <c r="D73" s="45" t="s">
        <v>260</v>
      </c>
      <c r="E73" s="45" t="s">
        <v>260</v>
      </c>
      <c r="F73" s="149" t="s">
        <v>260</v>
      </c>
      <c r="G73" s="193">
        <v>0</v>
      </c>
      <c r="H73" s="193">
        <v>0</v>
      </c>
      <c r="I73" s="193">
        <v>0</v>
      </c>
      <c r="J73" s="193">
        <v>0</v>
      </c>
      <c r="K73" s="193">
        <v>0</v>
      </c>
      <c r="L73" s="26" t="s">
        <v>260</v>
      </c>
      <c r="M73" s="193">
        <v>0</v>
      </c>
      <c r="N73" s="193">
        <v>0</v>
      </c>
      <c r="O73" s="193">
        <v>0</v>
      </c>
      <c r="P73" s="193">
        <v>0</v>
      </c>
      <c r="Q73" s="193">
        <v>0</v>
      </c>
      <c r="R73" s="193">
        <v>0</v>
      </c>
      <c r="S73" s="193">
        <v>0</v>
      </c>
    </row>
    <row r="74" spans="1:19" ht="31.5" x14ac:dyDescent="0.25">
      <c r="A74" s="177" t="s">
        <v>243</v>
      </c>
      <c r="B74" s="53" t="s">
        <v>244</v>
      </c>
      <c r="C74" s="45" t="s">
        <v>259</v>
      </c>
      <c r="D74" s="45" t="s">
        <v>260</v>
      </c>
      <c r="E74" s="45" t="s">
        <v>260</v>
      </c>
      <c r="F74" s="149" t="s">
        <v>260</v>
      </c>
      <c r="G74" s="193">
        <v>0</v>
      </c>
      <c r="H74" s="193">
        <v>0</v>
      </c>
      <c r="I74" s="193">
        <v>0</v>
      </c>
      <c r="J74" s="193">
        <v>0</v>
      </c>
      <c r="K74" s="193">
        <v>0</v>
      </c>
      <c r="L74" s="26" t="s">
        <v>260</v>
      </c>
      <c r="M74" s="193">
        <v>0</v>
      </c>
      <c r="N74" s="193">
        <v>0</v>
      </c>
      <c r="O74" s="193">
        <v>0</v>
      </c>
      <c r="P74" s="193">
        <v>0</v>
      </c>
      <c r="Q74" s="193">
        <v>0</v>
      </c>
      <c r="R74" s="193">
        <v>0</v>
      </c>
      <c r="S74" s="193">
        <v>0</v>
      </c>
    </row>
    <row r="75" spans="1:19" x14ac:dyDescent="0.25">
      <c r="A75" s="177" t="s">
        <v>245</v>
      </c>
      <c r="B75" s="53" t="s">
        <v>246</v>
      </c>
      <c r="C75" s="45" t="s">
        <v>259</v>
      </c>
      <c r="D75" s="45" t="s">
        <v>260</v>
      </c>
      <c r="E75" s="45" t="s">
        <v>260</v>
      </c>
      <c r="F75" s="149" t="s">
        <v>260</v>
      </c>
      <c r="G75" s="193">
        <v>0</v>
      </c>
      <c r="H75" s="193">
        <v>0</v>
      </c>
      <c r="I75" s="193">
        <v>0</v>
      </c>
      <c r="J75" s="193">
        <v>0</v>
      </c>
      <c r="K75" s="193">
        <v>0</v>
      </c>
      <c r="L75" s="26" t="s">
        <v>260</v>
      </c>
      <c r="M75" s="193">
        <v>0</v>
      </c>
      <c r="N75" s="193">
        <v>0</v>
      </c>
      <c r="O75" s="193">
        <v>0</v>
      </c>
      <c r="P75" s="193">
        <v>0</v>
      </c>
      <c r="Q75" s="193">
        <v>0</v>
      </c>
      <c r="R75" s="193">
        <v>0</v>
      </c>
      <c r="S75" s="193">
        <v>0</v>
      </c>
    </row>
    <row r="76" spans="1:19" ht="21.95" customHeight="1" x14ac:dyDescent="0.25">
      <c r="A76" s="177" t="s">
        <v>247</v>
      </c>
      <c r="B76" s="53" t="s">
        <v>248</v>
      </c>
      <c r="C76" s="45" t="s">
        <v>259</v>
      </c>
      <c r="D76" s="45" t="s">
        <v>260</v>
      </c>
      <c r="E76" s="45" t="s">
        <v>260</v>
      </c>
      <c r="F76" s="149" t="s">
        <v>260</v>
      </c>
      <c r="G76" s="193">
        <v>0</v>
      </c>
      <c r="H76" s="193">
        <v>0</v>
      </c>
      <c r="I76" s="193">
        <v>0</v>
      </c>
      <c r="J76" s="193">
        <v>0</v>
      </c>
      <c r="K76" s="193">
        <v>0</v>
      </c>
      <c r="L76" s="26" t="s">
        <v>260</v>
      </c>
      <c r="M76" s="193">
        <v>0</v>
      </c>
      <c r="N76" s="193">
        <v>0</v>
      </c>
      <c r="O76" s="193">
        <v>0</v>
      </c>
      <c r="P76" s="193">
        <v>0</v>
      </c>
      <c r="Q76" s="193">
        <v>0</v>
      </c>
      <c r="R76" s="193">
        <v>0</v>
      </c>
      <c r="S76" s="193">
        <v>0</v>
      </c>
    </row>
    <row r="77" spans="1:19" ht="31.5" x14ac:dyDescent="0.25">
      <c r="A77" s="177" t="s">
        <v>145</v>
      </c>
      <c r="B77" s="53" t="s">
        <v>249</v>
      </c>
      <c r="C77" s="45" t="s">
        <v>259</v>
      </c>
      <c r="D77" s="45" t="s">
        <v>260</v>
      </c>
      <c r="E77" s="45" t="s">
        <v>260</v>
      </c>
      <c r="F77" s="149" t="s">
        <v>260</v>
      </c>
      <c r="G77" s="193">
        <v>0</v>
      </c>
      <c r="H77" s="193">
        <v>0</v>
      </c>
      <c r="I77" s="193">
        <v>0</v>
      </c>
      <c r="J77" s="193">
        <v>0</v>
      </c>
      <c r="K77" s="193">
        <v>0</v>
      </c>
      <c r="L77" s="26" t="s">
        <v>260</v>
      </c>
      <c r="M77" s="193">
        <v>0</v>
      </c>
      <c r="N77" s="193">
        <v>0</v>
      </c>
      <c r="O77" s="193">
        <v>0</v>
      </c>
      <c r="P77" s="193">
        <v>0</v>
      </c>
      <c r="Q77" s="193">
        <v>0</v>
      </c>
      <c r="R77" s="193">
        <v>0</v>
      </c>
      <c r="S77" s="193">
        <v>0</v>
      </c>
    </row>
    <row r="78" spans="1:19" ht="31.5" x14ac:dyDescent="0.25">
      <c r="A78" s="177" t="s">
        <v>250</v>
      </c>
      <c r="B78" s="53" t="s">
        <v>251</v>
      </c>
      <c r="C78" s="45" t="s">
        <v>259</v>
      </c>
      <c r="D78" s="45" t="s">
        <v>260</v>
      </c>
      <c r="E78" s="45" t="s">
        <v>260</v>
      </c>
      <c r="F78" s="149" t="s">
        <v>260</v>
      </c>
      <c r="G78" s="193">
        <v>0</v>
      </c>
      <c r="H78" s="193">
        <v>0</v>
      </c>
      <c r="I78" s="193">
        <v>0</v>
      </c>
      <c r="J78" s="193">
        <v>0</v>
      </c>
      <c r="K78" s="193">
        <v>0</v>
      </c>
      <c r="L78" s="26" t="s">
        <v>260</v>
      </c>
      <c r="M78" s="193">
        <v>0</v>
      </c>
      <c r="N78" s="193">
        <v>0</v>
      </c>
      <c r="O78" s="193">
        <v>0</v>
      </c>
      <c r="P78" s="193">
        <v>0</v>
      </c>
      <c r="Q78" s="193">
        <v>0</v>
      </c>
      <c r="R78" s="193">
        <v>0</v>
      </c>
      <c r="S78" s="193">
        <v>0</v>
      </c>
    </row>
    <row r="79" spans="1:19" ht="31.5" x14ac:dyDescent="0.25">
      <c r="A79" s="177" t="s">
        <v>252</v>
      </c>
      <c r="B79" s="53" t="s">
        <v>253</v>
      </c>
      <c r="C79" s="45" t="s">
        <v>259</v>
      </c>
      <c r="D79" s="45" t="s">
        <v>260</v>
      </c>
      <c r="E79" s="45" t="s">
        <v>260</v>
      </c>
      <c r="F79" s="149" t="s">
        <v>260</v>
      </c>
      <c r="G79" s="193">
        <v>0</v>
      </c>
      <c r="H79" s="193">
        <v>0</v>
      </c>
      <c r="I79" s="193">
        <v>0</v>
      </c>
      <c r="J79" s="193">
        <v>0</v>
      </c>
      <c r="K79" s="193">
        <v>0</v>
      </c>
      <c r="L79" s="26" t="s">
        <v>260</v>
      </c>
      <c r="M79" s="193">
        <v>0</v>
      </c>
      <c r="N79" s="193">
        <v>0</v>
      </c>
      <c r="O79" s="193">
        <v>0</v>
      </c>
      <c r="P79" s="193">
        <v>0</v>
      </c>
      <c r="Q79" s="193">
        <v>0</v>
      </c>
      <c r="R79" s="193">
        <v>0</v>
      </c>
      <c r="S79" s="193">
        <v>0</v>
      </c>
    </row>
    <row r="80" spans="1:19" x14ac:dyDescent="0.25">
      <c r="A80" s="177" t="s">
        <v>146</v>
      </c>
      <c r="B80" s="53" t="s">
        <v>254</v>
      </c>
      <c r="C80" s="45" t="s">
        <v>259</v>
      </c>
      <c r="D80" s="45" t="s">
        <v>260</v>
      </c>
      <c r="E80" s="45" t="s">
        <v>260</v>
      </c>
      <c r="F80" s="149" t="s">
        <v>260</v>
      </c>
      <c r="G80" s="193">
        <f>G81</f>
        <v>19.198999999999998</v>
      </c>
      <c r="H80" s="193">
        <f t="shared" ref="H80:S80" si="23">H81</f>
        <v>0.77100000000000002</v>
      </c>
      <c r="I80" s="193">
        <f t="shared" si="23"/>
        <v>18.373999999999999</v>
      </c>
      <c r="J80" s="193">
        <f t="shared" si="23"/>
        <v>0</v>
      </c>
      <c r="K80" s="193">
        <f t="shared" si="23"/>
        <v>5.3999999999999999E-2</v>
      </c>
      <c r="L80" s="193" t="str">
        <f t="shared" si="23"/>
        <v>нд</v>
      </c>
      <c r="M80" s="193">
        <f t="shared" si="23"/>
        <v>19.199000000000002</v>
      </c>
      <c r="N80" s="193">
        <f t="shared" si="23"/>
        <v>0.77100000000000002</v>
      </c>
      <c r="O80" s="193">
        <f t="shared" si="23"/>
        <v>18.428000000000001</v>
      </c>
      <c r="P80" s="193">
        <f t="shared" si="23"/>
        <v>0</v>
      </c>
      <c r="Q80" s="193">
        <f t="shared" si="23"/>
        <v>0</v>
      </c>
      <c r="R80" s="193">
        <f t="shared" si="23"/>
        <v>0</v>
      </c>
      <c r="S80" s="193">
        <f t="shared" si="23"/>
        <v>19.199000000000002</v>
      </c>
    </row>
    <row r="81" spans="1:19" s="228" customFormat="1" ht="47.25" x14ac:dyDescent="0.25">
      <c r="A81" s="177" t="s">
        <v>146</v>
      </c>
      <c r="B81" s="53" t="s">
        <v>509</v>
      </c>
      <c r="C81" s="53" t="s">
        <v>510</v>
      </c>
      <c r="D81" s="188">
        <v>2021</v>
      </c>
      <c r="E81" s="188">
        <v>2022</v>
      </c>
      <c r="F81" s="230" t="s">
        <v>260</v>
      </c>
      <c r="G81" s="193">
        <f>SUM(H81:K81)</f>
        <v>19.198999999999998</v>
      </c>
      <c r="H81" s="193">
        <f>SUM(H82:H83)</f>
        <v>0.77100000000000002</v>
      </c>
      <c r="I81" s="193">
        <f t="shared" ref="I81:K81" si="24">SUM(I82:I83)</f>
        <v>18.373999999999999</v>
      </c>
      <c r="J81" s="193">
        <f t="shared" si="24"/>
        <v>0</v>
      </c>
      <c r="K81" s="193">
        <f t="shared" si="24"/>
        <v>5.3999999999999999E-2</v>
      </c>
      <c r="L81" s="193" t="s">
        <v>260</v>
      </c>
      <c r="M81" s="193">
        <f>SUM(M82:M83)</f>
        <v>19.199000000000002</v>
      </c>
      <c r="N81" s="193">
        <f t="shared" ref="N81:S81" si="25">SUM(N82:N83)</f>
        <v>0.77100000000000002</v>
      </c>
      <c r="O81" s="193">
        <f t="shared" si="25"/>
        <v>18.428000000000001</v>
      </c>
      <c r="P81" s="193">
        <f t="shared" si="25"/>
        <v>0</v>
      </c>
      <c r="Q81" s="193">
        <f t="shared" si="25"/>
        <v>0</v>
      </c>
      <c r="R81" s="193">
        <f t="shared" si="25"/>
        <v>0</v>
      </c>
      <c r="S81" s="193">
        <f t="shared" si="25"/>
        <v>19.199000000000002</v>
      </c>
    </row>
    <row r="82" spans="1:19" s="228" customFormat="1" ht="47.25" x14ac:dyDescent="0.25">
      <c r="A82" s="231" t="s">
        <v>146</v>
      </c>
      <c r="B82" s="232" t="s">
        <v>511</v>
      </c>
      <c r="C82" s="232" t="s">
        <v>512</v>
      </c>
      <c r="D82" s="188">
        <v>2021</v>
      </c>
      <c r="E82" s="188">
        <v>2021</v>
      </c>
      <c r="F82" s="230" t="s">
        <v>260</v>
      </c>
      <c r="G82" s="193">
        <f t="shared" ref="G82:G83" si="26">SUM(H82:K82)</f>
        <v>0.77100000000000002</v>
      </c>
      <c r="H82" s="193">
        <v>0.77100000000000002</v>
      </c>
      <c r="I82" s="193">
        <v>0</v>
      </c>
      <c r="J82" s="193">
        <v>0</v>
      </c>
      <c r="K82" s="193">
        <v>0</v>
      </c>
      <c r="L82" s="230" t="s">
        <v>260</v>
      </c>
      <c r="M82" s="193">
        <v>0.77100000000000002</v>
      </c>
      <c r="N82" s="193">
        <v>0.77100000000000002</v>
      </c>
      <c r="O82" s="193">
        <v>0</v>
      </c>
      <c r="P82" s="193">
        <v>0</v>
      </c>
      <c r="Q82" s="193">
        <v>0</v>
      </c>
      <c r="R82" s="193">
        <v>0</v>
      </c>
      <c r="S82" s="193">
        <f t="shared" ref="S82:S83" si="27">N82+O82+P82+Q82+R82</f>
        <v>0.77100000000000002</v>
      </c>
    </row>
    <row r="83" spans="1:19" s="228" customFormat="1" ht="63" x14ac:dyDescent="0.25">
      <c r="A83" s="231" t="s">
        <v>146</v>
      </c>
      <c r="B83" s="232" t="s">
        <v>513</v>
      </c>
      <c r="C83" s="232" t="s">
        <v>512</v>
      </c>
      <c r="D83" s="188">
        <v>2022</v>
      </c>
      <c r="E83" s="188">
        <v>2022</v>
      </c>
      <c r="F83" s="230" t="s">
        <v>260</v>
      </c>
      <c r="G83" s="193">
        <f t="shared" si="26"/>
        <v>18.427999999999997</v>
      </c>
      <c r="H83" s="193">
        <v>0</v>
      </c>
      <c r="I83" s="193">
        <v>18.373999999999999</v>
      </c>
      <c r="J83" s="193">
        <v>0</v>
      </c>
      <c r="K83" s="193">
        <v>5.3999999999999999E-2</v>
      </c>
      <c r="L83" s="230" t="s">
        <v>260</v>
      </c>
      <c r="M83" s="193">
        <v>18.428000000000001</v>
      </c>
      <c r="N83" s="193">
        <v>0</v>
      </c>
      <c r="O83" s="193">
        <v>18.428000000000001</v>
      </c>
      <c r="P83" s="193">
        <v>0</v>
      </c>
      <c r="Q83" s="193">
        <v>0</v>
      </c>
      <c r="R83" s="193">
        <v>0</v>
      </c>
      <c r="S83" s="193">
        <f t="shared" si="27"/>
        <v>18.428000000000001</v>
      </c>
    </row>
    <row r="84" spans="1:19" ht="21" customHeight="1" x14ac:dyDescent="0.25">
      <c r="A84" s="177" t="s">
        <v>255</v>
      </c>
      <c r="B84" s="53" t="s">
        <v>256</v>
      </c>
      <c r="C84" s="45" t="s">
        <v>259</v>
      </c>
      <c r="D84" s="45" t="s">
        <v>260</v>
      </c>
      <c r="E84" s="45" t="s">
        <v>260</v>
      </c>
      <c r="F84" s="149" t="s">
        <v>260</v>
      </c>
      <c r="G84" s="193">
        <v>0</v>
      </c>
      <c r="H84" s="193">
        <v>0</v>
      </c>
      <c r="I84" s="193">
        <v>0</v>
      </c>
      <c r="J84" s="193">
        <v>0</v>
      </c>
      <c r="K84" s="193">
        <v>0</v>
      </c>
      <c r="L84" s="26" t="s">
        <v>260</v>
      </c>
      <c r="M84" s="193">
        <v>0</v>
      </c>
      <c r="N84" s="193">
        <v>0</v>
      </c>
      <c r="O84" s="193">
        <v>0</v>
      </c>
      <c r="P84" s="193">
        <v>0</v>
      </c>
      <c r="Q84" s="193">
        <v>0</v>
      </c>
      <c r="R84" s="193">
        <v>0</v>
      </c>
      <c r="S84" s="193">
        <v>0</v>
      </c>
    </row>
    <row r="85" spans="1:19" x14ac:dyDescent="0.25">
      <c r="A85" s="177" t="s">
        <v>257</v>
      </c>
      <c r="B85" s="53" t="s">
        <v>258</v>
      </c>
      <c r="C85" s="45" t="s">
        <v>259</v>
      </c>
      <c r="D85" s="45" t="s">
        <v>260</v>
      </c>
      <c r="E85" s="45" t="s">
        <v>260</v>
      </c>
      <c r="F85" s="149" t="s">
        <v>260</v>
      </c>
      <c r="G85" s="193">
        <v>0</v>
      </c>
      <c r="H85" s="193">
        <v>0</v>
      </c>
      <c r="I85" s="193">
        <v>0</v>
      </c>
      <c r="J85" s="193">
        <v>0</v>
      </c>
      <c r="K85" s="193">
        <v>0</v>
      </c>
      <c r="L85" s="26" t="s">
        <v>260</v>
      </c>
      <c r="M85" s="193">
        <v>0</v>
      </c>
      <c r="N85" s="193">
        <v>0</v>
      </c>
      <c r="O85" s="193">
        <v>0</v>
      </c>
      <c r="P85" s="193">
        <v>0</v>
      </c>
      <c r="Q85" s="193">
        <v>0</v>
      </c>
      <c r="R85" s="193">
        <v>0</v>
      </c>
      <c r="S85" s="193">
        <v>0</v>
      </c>
    </row>
    <row r="86" spans="1:19" ht="37.5" customHeight="1" x14ac:dyDescent="0.25">
      <c r="A86" s="303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</row>
    <row r="87" spans="1:19" ht="49.5" customHeight="1" x14ac:dyDescent="0.35">
      <c r="A87" s="299"/>
      <c r="B87" s="299"/>
      <c r="C87" s="299"/>
      <c r="D87" s="299"/>
      <c r="E87" s="299"/>
      <c r="F87" s="299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</row>
    <row r="88" spans="1:19" ht="21" customHeight="1" x14ac:dyDescent="0.25">
      <c r="A88" s="302"/>
      <c r="B88" s="302"/>
      <c r="C88" s="302"/>
      <c r="D88" s="302"/>
      <c r="E88" s="302"/>
      <c r="F88" s="302"/>
      <c r="G88" s="302"/>
      <c r="H88" s="302"/>
      <c r="I88" s="302"/>
      <c r="J88" s="302"/>
      <c r="K88" s="302"/>
      <c r="L88" s="302"/>
      <c r="M88" s="302"/>
      <c r="N88" s="302"/>
      <c r="O88" s="302"/>
      <c r="P88" s="302"/>
      <c r="Q88" s="302"/>
      <c r="R88" s="302"/>
      <c r="S88" s="302"/>
    </row>
    <row r="89" spans="1:19" ht="18.75" customHeight="1" x14ac:dyDescent="0.25">
      <c r="A89" s="302"/>
      <c r="B89" s="302"/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302"/>
      <c r="N89" s="302"/>
      <c r="O89" s="302"/>
      <c r="P89" s="302"/>
      <c r="Q89" s="302"/>
      <c r="R89" s="302"/>
      <c r="S89" s="302"/>
    </row>
    <row r="90" spans="1:19" ht="48.75" customHeight="1" x14ac:dyDescent="0.3">
      <c r="A90" s="301"/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</row>
    <row r="91" spans="1:19" ht="17.25" customHeight="1" x14ac:dyDescent="0.25">
      <c r="A91" s="282"/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</row>
    <row r="92" spans="1:19" ht="18" customHeight="1" x14ac:dyDescent="0.25">
      <c r="A92" s="295"/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</row>
    <row r="93" spans="1:19" ht="16.5" customHeight="1" x14ac:dyDescent="0.25">
      <c r="A93" s="282"/>
      <c r="B93" s="282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</row>
    <row r="94" spans="1:19" ht="17.25" customHeight="1" x14ac:dyDescent="0.25">
      <c r="A94" s="295"/>
      <c r="B94" s="295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</row>
  </sheetData>
  <mergeCells count="27">
    <mergeCell ref="A94:S94"/>
    <mergeCell ref="L12:M12"/>
    <mergeCell ref="D11:D13"/>
    <mergeCell ref="E11:E12"/>
    <mergeCell ref="A90:S90"/>
    <mergeCell ref="A91:S91"/>
    <mergeCell ref="A88:S88"/>
    <mergeCell ref="A89:S89"/>
    <mergeCell ref="G12:K12"/>
    <mergeCell ref="S12:S13"/>
    <mergeCell ref="G11:K11"/>
    <mergeCell ref="L11:M11"/>
    <mergeCell ref="A11:A13"/>
    <mergeCell ref="B11:B13"/>
    <mergeCell ref="C11:C13"/>
    <mergeCell ref="A86:S86"/>
    <mergeCell ref="A92:S92"/>
    <mergeCell ref="A93:S93"/>
    <mergeCell ref="A5:S5"/>
    <mergeCell ref="A10:S10"/>
    <mergeCell ref="A8:S8"/>
    <mergeCell ref="A9:S9"/>
    <mergeCell ref="F11:F12"/>
    <mergeCell ref="A6:S6"/>
    <mergeCell ref="N11:S11"/>
    <mergeCell ref="A87:F87"/>
    <mergeCell ref="G87:S87"/>
  </mergeCells>
  <pageMargins left="0.23622047244094491" right="0.23622047244094491" top="0.55118110236220474" bottom="0.55118110236220474" header="0.31496062992125984" footer="0.31496062992125984"/>
  <pageSetup paperSize="9" scale="46" fitToHeight="0" orientation="landscape" useFirstPageNumber="1" horizontalDpi="4294967295" verticalDpi="4294967295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5" tint="0.39997558519241921"/>
  </sheetPr>
  <dimension ref="A1:AN78"/>
  <sheetViews>
    <sheetView view="pageBreakPreview" zoomScale="55" zoomScaleNormal="55" zoomScaleSheetLayoutView="55" workbookViewId="0">
      <selection activeCell="D80" sqref="D80"/>
    </sheetView>
  </sheetViews>
  <sheetFormatPr defaultColWidth="9" defaultRowHeight="12" x14ac:dyDescent="0.2"/>
  <cols>
    <col min="1" max="1" width="9.625" style="143" customWidth="1"/>
    <col min="2" max="2" width="68.5" style="143" customWidth="1"/>
    <col min="3" max="3" width="12.625" style="143" customWidth="1"/>
    <col min="4" max="4" width="12.5" style="143" customWidth="1"/>
    <col min="5" max="5" width="12.25" style="143" customWidth="1"/>
    <col min="6" max="6" width="11" style="227" customWidth="1"/>
    <col min="7" max="8" width="9.125" style="143" customWidth="1"/>
    <col min="9" max="9" width="8.625" style="227" customWidth="1"/>
    <col min="10" max="10" width="10.75" style="143" customWidth="1"/>
    <col min="11" max="11" width="10.875" style="227" customWidth="1"/>
    <col min="12" max="12" width="7.625" style="227" customWidth="1"/>
    <col min="13" max="13" width="13.125" style="143" customWidth="1"/>
    <col min="14" max="14" width="16.25" style="227" customWidth="1"/>
    <col min="15" max="15" width="13.625" style="227" customWidth="1"/>
    <col min="16" max="16" width="11.875" style="227" customWidth="1"/>
    <col min="17" max="17" width="15.875" style="143" customWidth="1"/>
    <col min="18" max="18" width="15" style="143" customWidth="1"/>
    <col min="19" max="19" width="16.625" style="143" customWidth="1"/>
    <col min="20" max="16384" width="9" style="143"/>
  </cols>
  <sheetData>
    <row r="1" spans="1:40" ht="21" customHeight="1" x14ac:dyDescent="0.3">
      <c r="G1" s="60"/>
      <c r="H1" s="60"/>
      <c r="I1" s="60"/>
      <c r="K1" s="3"/>
      <c r="L1" s="3"/>
      <c r="O1" s="3" t="s">
        <v>285</v>
      </c>
    </row>
    <row r="2" spans="1:40" ht="21" customHeight="1" x14ac:dyDescent="0.3">
      <c r="G2" s="60"/>
      <c r="H2" s="60"/>
      <c r="I2" s="60"/>
      <c r="K2" s="22"/>
      <c r="L2" s="22"/>
      <c r="O2" s="22" t="s">
        <v>279</v>
      </c>
    </row>
    <row r="3" spans="1:40" ht="21" customHeight="1" x14ac:dyDescent="0.3">
      <c r="G3" s="60"/>
      <c r="H3" s="60"/>
      <c r="I3" s="60"/>
      <c r="K3" s="24"/>
      <c r="L3" s="24"/>
      <c r="O3" s="24" t="str">
        <f>'2'!O3</f>
        <v>Красноярского края от 30.07.2021  № 08-122</v>
      </c>
    </row>
    <row r="4" spans="1:40" ht="16.5" customHeight="1" x14ac:dyDescent="0.2">
      <c r="G4" s="61"/>
      <c r="H4" s="61"/>
      <c r="I4" s="61"/>
    </row>
    <row r="5" spans="1:40" ht="18.75" x14ac:dyDescent="0.2">
      <c r="A5" s="305" t="s">
        <v>111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57"/>
      <c r="U5" s="57"/>
      <c r="V5" s="57"/>
      <c r="W5" s="57"/>
      <c r="X5" s="57"/>
      <c r="Y5" s="57"/>
      <c r="Z5" s="57"/>
      <c r="AA5" s="57"/>
      <c r="AB5" s="57"/>
    </row>
    <row r="6" spans="1:40" ht="18.75" x14ac:dyDescent="0.2">
      <c r="A6" s="305" t="s">
        <v>115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57"/>
      <c r="U6" s="57"/>
      <c r="V6" s="57"/>
      <c r="W6" s="57"/>
      <c r="X6" s="57"/>
      <c r="Y6" s="57"/>
      <c r="Z6" s="57"/>
      <c r="AA6" s="57"/>
      <c r="AB6" s="57"/>
    </row>
    <row r="7" spans="1:40" ht="18.75" x14ac:dyDescent="0.3">
      <c r="A7" s="306" t="s">
        <v>353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62"/>
      <c r="U7" s="62"/>
      <c r="V7" s="62"/>
      <c r="W7" s="62"/>
      <c r="X7" s="62"/>
      <c r="Y7" s="62"/>
      <c r="Z7" s="62"/>
      <c r="AA7" s="62"/>
      <c r="AB7" s="62"/>
    </row>
    <row r="8" spans="1:40" ht="15.6" customHeight="1" x14ac:dyDescent="0.2">
      <c r="A8" s="307"/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</row>
    <row r="9" spans="1:40" ht="21.75" customHeight="1" x14ac:dyDescent="0.2">
      <c r="A9" s="298" t="str">
        <f>'2'!A8:S8</f>
        <v xml:space="preserve">Обшество с ограниченной ответственностью «Красноярский жилищно-коммунальный комплекс» 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63"/>
      <c r="U9" s="63"/>
      <c r="V9" s="63"/>
      <c r="W9" s="63"/>
      <c r="X9" s="63"/>
      <c r="Y9" s="63"/>
      <c r="Z9" s="63"/>
      <c r="AA9" s="63"/>
      <c r="AB9" s="63"/>
    </row>
    <row r="10" spans="1:40" ht="15.75" customHeight="1" x14ac:dyDescent="0.2">
      <c r="A10" s="278" t="s">
        <v>114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58"/>
      <c r="U10" s="58"/>
      <c r="V10" s="58"/>
      <c r="W10" s="58"/>
      <c r="X10" s="58"/>
      <c r="Y10" s="58"/>
      <c r="Z10" s="58"/>
      <c r="AA10" s="58"/>
      <c r="AB10" s="58"/>
    </row>
    <row r="11" spans="1:40" s="61" customFormat="1" ht="13.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123" customFormat="1" ht="20.25" customHeight="1" x14ac:dyDescent="0.25">
      <c r="A12" s="304" t="s">
        <v>56</v>
      </c>
      <c r="B12" s="304" t="s">
        <v>322</v>
      </c>
      <c r="C12" s="304" t="s">
        <v>264</v>
      </c>
      <c r="D12" s="304" t="s">
        <v>317</v>
      </c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</row>
    <row r="13" spans="1:40" ht="187.5" customHeight="1" x14ac:dyDescent="0.2">
      <c r="A13" s="304"/>
      <c r="B13" s="304"/>
      <c r="C13" s="304"/>
      <c r="D13" s="310" t="s">
        <v>29</v>
      </c>
      <c r="E13" s="311"/>
      <c r="F13" s="312"/>
      <c r="G13" s="310" t="s">
        <v>30</v>
      </c>
      <c r="H13" s="311"/>
      <c r="I13" s="312"/>
      <c r="J13" s="310" t="s">
        <v>25</v>
      </c>
      <c r="K13" s="311"/>
      <c r="L13" s="312"/>
      <c r="M13" s="310" t="s">
        <v>26</v>
      </c>
      <c r="N13" s="312"/>
      <c r="O13" s="310" t="s">
        <v>19</v>
      </c>
      <c r="P13" s="311"/>
      <c r="Q13" s="312"/>
      <c r="R13" s="261" t="s">
        <v>23</v>
      </c>
      <c r="S13" s="119" t="s">
        <v>24</v>
      </c>
    </row>
    <row r="14" spans="1:40" ht="297" customHeight="1" x14ac:dyDescent="0.2">
      <c r="A14" s="304"/>
      <c r="B14" s="304"/>
      <c r="C14" s="304"/>
      <c r="D14" s="124" t="s">
        <v>514</v>
      </c>
      <c r="E14" s="124" t="s">
        <v>515</v>
      </c>
      <c r="F14" s="124" t="s">
        <v>516</v>
      </c>
      <c r="G14" s="124" t="s">
        <v>517</v>
      </c>
      <c r="H14" s="124" t="s">
        <v>518</v>
      </c>
      <c r="I14" s="124" t="s">
        <v>519</v>
      </c>
      <c r="J14" s="124" t="s">
        <v>425</v>
      </c>
      <c r="K14" s="124" t="s">
        <v>520</v>
      </c>
      <c r="L14" s="124" t="s">
        <v>521</v>
      </c>
      <c r="M14" s="124" t="s">
        <v>524</v>
      </c>
      <c r="N14" s="124" t="s">
        <v>525</v>
      </c>
      <c r="O14" s="124" t="s">
        <v>526</v>
      </c>
      <c r="P14" s="124" t="s">
        <v>527</v>
      </c>
      <c r="Q14" s="124" t="s">
        <v>528</v>
      </c>
      <c r="R14" s="124" t="s">
        <v>529</v>
      </c>
      <c r="S14" s="124" t="s">
        <v>530</v>
      </c>
      <c r="T14" s="233"/>
    </row>
    <row r="15" spans="1:40" s="146" customFormat="1" ht="15.75" x14ac:dyDescent="0.25">
      <c r="A15" s="40">
        <v>1</v>
      </c>
      <c r="B15" s="125">
        <v>2</v>
      </c>
      <c r="C15" s="40">
        <v>3</v>
      </c>
      <c r="D15" s="126" t="s">
        <v>38</v>
      </c>
      <c r="E15" s="126" t="s">
        <v>292</v>
      </c>
      <c r="F15" s="126" t="s">
        <v>535</v>
      </c>
      <c r="G15" s="126" t="s">
        <v>35</v>
      </c>
      <c r="H15" s="126" t="s">
        <v>291</v>
      </c>
      <c r="I15" s="126" t="s">
        <v>534</v>
      </c>
      <c r="J15" s="126" t="s">
        <v>37</v>
      </c>
      <c r="K15" s="126" t="s">
        <v>522</v>
      </c>
      <c r="L15" s="126" t="s">
        <v>523</v>
      </c>
      <c r="M15" s="126" t="s">
        <v>46</v>
      </c>
      <c r="N15" s="126" t="s">
        <v>533</v>
      </c>
      <c r="O15" s="126" t="s">
        <v>48</v>
      </c>
      <c r="P15" s="126" t="s">
        <v>531</v>
      </c>
      <c r="Q15" s="126" t="s">
        <v>532</v>
      </c>
      <c r="R15" s="126" t="s">
        <v>54</v>
      </c>
      <c r="S15" s="126" t="s">
        <v>55</v>
      </c>
    </row>
    <row r="16" spans="1:40" s="146" customFormat="1" ht="15.75" x14ac:dyDescent="0.25">
      <c r="A16" s="127" t="s">
        <v>181</v>
      </c>
      <c r="B16" s="128" t="s">
        <v>182</v>
      </c>
      <c r="C16" s="129" t="s">
        <v>259</v>
      </c>
      <c r="D16" s="130">
        <f>D24</f>
        <v>1260</v>
      </c>
      <c r="E16" s="130">
        <f t="shared" ref="E16:S16" si="0">E24</f>
        <v>0</v>
      </c>
      <c r="F16" s="130">
        <f t="shared" ref="F16" si="1">F24</f>
        <v>0.22</v>
      </c>
      <c r="G16" s="130">
        <f t="shared" si="0"/>
        <v>0</v>
      </c>
      <c r="H16" s="130">
        <f t="shared" si="0"/>
        <v>0</v>
      </c>
      <c r="I16" s="130">
        <f t="shared" ref="I16" si="2">I24</f>
        <v>0.18</v>
      </c>
      <c r="J16" s="130">
        <f t="shared" si="0"/>
        <v>0</v>
      </c>
      <c r="K16" s="130">
        <f t="shared" ref="K16:L16" si="3">K24</f>
        <v>0</v>
      </c>
      <c r="L16" s="130">
        <f t="shared" si="3"/>
        <v>0</v>
      </c>
      <c r="M16" s="130">
        <f t="shared" si="0"/>
        <v>0</v>
      </c>
      <c r="N16" s="130">
        <f t="shared" ref="N16:P16" si="4">N24</f>
        <v>0</v>
      </c>
      <c r="O16" s="130">
        <f t="shared" si="4"/>
        <v>6.2239999999999993</v>
      </c>
      <c r="P16" s="130">
        <f t="shared" si="4"/>
        <v>0</v>
      </c>
      <c r="Q16" s="130">
        <f t="shared" si="0"/>
        <v>0</v>
      </c>
      <c r="R16" s="130">
        <f t="shared" si="0"/>
        <v>0</v>
      </c>
      <c r="S16" s="130">
        <f t="shared" si="0"/>
        <v>0</v>
      </c>
    </row>
    <row r="17" spans="1:19" ht="15.75" x14ac:dyDescent="0.2">
      <c r="A17" s="43" t="s">
        <v>183</v>
      </c>
      <c r="B17" s="142" t="s">
        <v>184</v>
      </c>
      <c r="C17" s="40" t="s">
        <v>259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</row>
    <row r="18" spans="1:19" ht="15.75" x14ac:dyDescent="0.2">
      <c r="A18" s="43" t="s">
        <v>185</v>
      </c>
      <c r="B18" s="142" t="s">
        <v>186</v>
      </c>
      <c r="C18" s="40" t="s">
        <v>259</v>
      </c>
      <c r="D18" s="65">
        <f>D45</f>
        <v>1260</v>
      </c>
      <c r="E18" s="65">
        <f t="shared" ref="E18:S18" si="5">E45</f>
        <v>0</v>
      </c>
      <c r="F18" s="65">
        <f t="shared" si="5"/>
        <v>0.22</v>
      </c>
      <c r="G18" s="65">
        <f t="shared" si="5"/>
        <v>0</v>
      </c>
      <c r="H18" s="65">
        <f t="shared" si="5"/>
        <v>0</v>
      </c>
      <c r="I18" s="65">
        <f t="shared" si="5"/>
        <v>0.18</v>
      </c>
      <c r="J18" s="65">
        <f t="shared" si="5"/>
        <v>0</v>
      </c>
      <c r="K18" s="65">
        <f t="shared" si="5"/>
        <v>0</v>
      </c>
      <c r="L18" s="65">
        <f t="shared" si="5"/>
        <v>0</v>
      </c>
      <c r="M18" s="65">
        <f t="shared" si="5"/>
        <v>0</v>
      </c>
      <c r="N18" s="65">
        <f t="shared" si="5"/>
        <v>0</v>
      </c>
      <c r="O18" s="65">
        <f t="shared" si="5"/>
        <v>5.2989999999999995</v>
      </c>
      <c r="P18" s="65">
        <f t="shared" si="5"/>
        <v>0</v>
      </c>
      <c r="Q18" s="65">
        <f t="shared" si="5"/>
        <v>0</v>
      </c>
      <c r="R18" s="65">
        <f t="shared" si="5"/>
        <v>0</v>
      </c>
      <c r="S18" s="65">
        <f t="shared" si="5"/>
        <v>0</v>
      </c>
    </row>
    <row r="19" spans="1:19" ht="31.5" x14ac:dyDescent="0.2">
      <c r="A19" s="43" t="s">
        <v>187</v>
      </c>
      <c r="B19" s="142" t="s">
        <v>188</v>
      </c>
      <c r="C19" s="40" t="s">
        <v>259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</row>
    <row r="20" spans="1:19" ht="15.75" x14ac:dyDescent="0.2">
      <c r="A20" s="43" t="s">
        <v>189</v>
      </c>
      <c r="B20" s="142" t="s">
        <v>190</v>
      </c>
      <c r="C20" s="40" t="s">
        <v>259</v>
      </c>
      <c r="D20" s="65">
        <f>D71</f>
        <v>0</v>
      </c>
      <c r="E20" s="65">
        <f t="shared" ref="E20:S20" si="6">E71</f>
        <v>0</v>
      </c>
      <c r="F20" s="65">
        <f t="shared" si="6"/>
        <v>0</v>
      </c>
      <c r="G20" s="65">
        <f t="shared" si="6"/>
        <v>0</v>
      </c>
      <c r="H20" s="65">
        <f t="shared" si="6"/>
        <v>0</v>
      </c>
      <c r="I20" s="65">
        <f t="shared" ref="I20" si="7">I71</f>
        <v>0</v>
      </c>
      <c r="J20" s="65">
        <f t="shared" si="6"/>
        <v>0</v>
      </c>
      <c r="K20" s="65">
        <f t="shared" ref="K20:L20" si="8">K71</f>
        <v>0</v>
      </c>
      <c r="L20" s="65">
        <f t="shared" si="8"/>
        <v>0</v>
      </c>
      <c r="M20" s="65">
        <f t="shared" si="6"/>
        <v>0</v>
      </c>
      <c r="N20" s="65">
        <f t="shared" ref="N20:P20" si="9">N71</f>
        <v>0</v>
      </c>
      <c r="O20" s="65">
        <f t="shared" si="9"/>
        <v>0.92500000000000004</v>
      </c>
      <c r="P20" s="65">
        <f t="shared" si="9"/>
        <v>0</v>
      </c>
      <c r="Q20" s="65">
        <f t="shared" si="6"/>
        <v>0</v>
      </c>
      <c r="R20" s="65">
        <f t="shared" si="6"/>
        <v>0</v>
      </c>
      <c r="S20" s="65">
        <f t="shared" si="6"/>
        <v>0</v>
      </c>
    </row>
    <row r="21" spans="1:19" ht="31.5" x14ac:dyDescent="0.2">
      <c r="A21" s="43" t="s">
        <v>191</v>
      </c>
      <c r="B21" s="142" t="s">
        <v>192</v>
      </c>
      <c r="C21" s="40" t="s">
        <v>259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</row>
    <row r="22" spans="1:19" ht="15.75" x14ac:dyDescent="0.2">
      <c r="A22" s="47" t="s">
        <v>193</v>
      </c>
      <c r="B22" s="48" t="s">
        <v>194</v>
      </c>
      <c r="C22" s="49" t="s">
        <v>259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65">
        <v>0</v>
      </c>
      <c r="R22" s="131">
        <v>0</v>
      </c>
      <c r="S22" s="131">
        <v>0</v>
      </c>
    </row>
    <row r="23" spans="1:19" ht="15.75" x14ac:dyDescent="0.2">
      <c r="A23" s="50"/>
      <c r="B23" s="51"/>
      <c r="C23" s="5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spans="1:19" ht="15.75" x14ac:dyDescent="0.2">
      <c r="A24" s="133" t="s">
        <v>195</v>
      </c>
      <c r="B24" s="134" t="s">
        <v>175</v>
      </c>
      <c r="C24" s="64" t="s">
        <v>259</v>
      </c>
      <c r="D24" s="130">
        <f>SUM(D25,D45,D68,D71,)</f>
        <v>1260</v>
      </c>
      <c r="E24" s="130">
        <f t="shared" ref="E24:F24" si="10">SUM(E25,E45,E68,E71)</f>
        <v>0</v>
      </c>
      <c r="F24" s="130">
        <f t="shared" si="10"/>
        <v>0.22</v>
      </c>
      <c r="G24" s="130">
        <f t="shared" ref="G24:S24" si="11">SUM(G25,G45,G68,G71)</f>
        <v>0</v>
      </c>
      <c r="H24" s="130">
        <f t="shared" si="11"/>
        <v>0</v>
      </c>
      <c r="I24" s="130">
        <f t="shared" ref="I24" si="12">SUM(I25,I45,I68,I71)</f>
        <v>0.18</v>
      </c>
      <c r="J24" s="130">
        <f t="shared" si="11"/>
        <v>0</v>
      </c>
      <c r="K24" s="130">
        <f t="shared" ref="K24:L24" si="13">SUM(K25,K45,K68,K71)</f>
        <v>0</v>
      </c>
      <c r="L24" s="130">
        <f t="shared" si="13"/>
        <v>0</v>
      </c>
      <c r="M24" s="130">
        <f t="shared" si="11"/>
        <v>0</v>
      </c>
      <c r="N24" s="130">
        <f t="shared" ref="N24:P24" si="14">SUM(N25,N45,N68,N71)</f>
        <v>0</v>
      </c>
      <c r="O24" s="130">
        <f t="shared" si="14"/>
        <v>6.2239999999999993</v>
      </c>
      <c r="P24" s="130">
        <f t="shared" si="14"/>
        <v>0</v>
      </c>
      <c r="Q24" s="130">
        <f t="shared" si="11"/>
        <v>0</v>
      </c>
      <c r="R24" s="130">
        <f t="shared" si="11"/>
        <v>0</v>
      </c>
      <c r="S24" s="130">
        <f t="shared" si="11"/>
        <v>0</v>
      </c>
    </row>
    <row r="25" spans="1:19" ht="15.75" x14ac:dyDescent="0.2">
      <c r="A25" s="64" t="s">
        <v>120</v>
      </c>
      <c r="B25" s="53" t="s">
        <v>196</v>
      </c>
      <c r="C25" s="64" t="s">
        <v>259</v>
      </c>
      <c r="D25" s="65">
        <v>0</v>
      </c>
      <c r="E25" s="65">
        <v>0</v>
      </c>
      <c r="F25" s="65">
        <v>0</v>
      </c>
      <c r="G25" s="68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8">
        <v>0</v>
      </c>
      <c r="N25" s="65">
        <v>0</v>
      </c>
      <c r="O25" s="65">
        <v>0</v>
      </c>
      <c r="P25" s="65">
        <v>0</v>
      </c>
      <c r="Q25" s="68">
        <v>0</v>
      </c>
      <c r="R25" s="68">
        <v>0</v>
      </c>
      <c r="S25" s="68">
        <v>0</v>
      </c>
    </row>
    <row r="26" spans="1:19" ht="31.5" x14ac:dyDescent="0.2">
      <c r="A26" s="64" t="s">
        <v>121</v>
      </c>
      <c r="B26" s="53" t="s">
        <v>197</v>
      </c>
      <c r="C26" s="64" t="s">
        <v>259</v>
      </c>
      <c r="D26" s="65">
        <v>0</v>
      </c>
      <c r="E26" s="65">
        <v>0</v>
      </c>
      <c r="F26" s="65">
        <v>0</v>
      </c>
      <c r="G26" s="68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8">
        <v>0</v>
      </c>
      <c r="N26" s="65">
        <v>0</v>
      </c>
      <c r="O26" s="65">
        <v>0</v>
      </c>
      <c r="P26" s="65">
        <v>0</v>
      </c>
      <c r="Q26" s="68">
        <v>0</v>
      </c>
      <c r="R26" s="68">
        <v>0</v>
      </c>
      <c r="S26" s="68">
        <v>0</v>
      </c>
    </row>
    <row r="27" spans="1:19" ht="31.5" x14ac:dyDescent="0.2">
      <c r="A27" s="64" t="s">
        <v>135</v>
      </c>
      <c r="B27" s="53" t="s">
        <v>198</v>
      </c>
      <c r="C27" s="64" t="s">
        <v>259</v>
      </c>
      <c r="D27" s="65">
        <v>0</v>
      </c>
      <c r="E27" s="65">
        <v>0</v>
      </c>
      <c r="F27" s="65">
        <v>0</v>
      </c>
      <c r="G27" s="68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8">
        <v>0</v>
      </c>
      <c r="N27" s="65">
        <v>0</v>
      </c>
      <c r="O27" s="65">
        <v>0</v>
      </c>
      <c r="P27" s="65">
        <v>0</v>
      </c>
      <c r="Q27" s="68">
        <v>0</v>
      </c>
      <c r="R27" s="68">
        <v>0</v>
      </c>
      <c r="S27" s="68">
        <v>0</v>
      </c>
    </row>
    <row r="28" spans="1:19" ht="31.5" x14ac:dyDescent="0.2">
      <c r="A28" s="64" t="s">
        <v>199</v>
      </c>
      <c r="B28" s="53" t="s">
        <v>200</v>
      </c>
      <c r="C28" s="64" t="s">
        <v>259</v>
      </c>
      <c r="D28" s="65">
        <v>0</v>
      </c>
      <c r="E28" s="65">
        <v>0</v>
      </c>
      <c r="F28" s="65">
        <v>0</v>
      </c>
      <c r="G28" s="68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8">
        <v>0</v>
      </c>
      <c r="N28" s="65">
        <v>0</v>
      </c>
      <c r="O28" s="65">
        <v>0</v>
      </c>
      <c r="P28" s="65">
        <v>0</v>
      </c>
      <c r="Q28" s="68">
        <v>0</v>
      </c>
      <c r="R28" s="68">
        <v>0</v>
      </c>
      <c r="S28" s="68">
        <v>0</v>
      </c>
    </row>
    <row r="29" spans="1:19" ht="31.5" x14ac:dyDescent="0.2">
      <c r="A29" s="64" t="s">
        <v>201</v>
      </c>
      <c r="B29" s="53" t="s">
        <v>202</v>
      </c>
      <c r="C29" s="64" t="s">
        <v>259</v>
      </c>
      <c r="D29" s="65">
        <v>0</v>
      </c>
      <c r="E29" s="65">
        <v>0</v>
      </c>
      <c r="F29" s="65">
        <v>0</v>
      </c>
      <c r="G29" s="68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8">
        <v>0</v>
      </c>
      <c r="N29" s="65">
        <v>0</v>
      </c>
      <c r="O29" s="65">
        <v>0</v>
      </c>
      <c r="P29" s="65">
        <v>0</v>
      </c>
      <c r="Q29" s="68">
        <v>0</v>
      </c>
      <c r="R29" s="68">
        <v>0</v>
      </c>
      <c r="S29" s="68">
        <v>0</v>
      </c>
    </row>
    <row r="30" spans="1:19" ht="31.5" x14ac:dyDescent="0.2">
      <c r="A30" s="64" t="s">
        <v>122</v>
      </c>
      <c r="B30" s="53" t="s">
        <v>203</v>
      </c>
      <c r="C30" s="64" t="s">
        <v>259</v>
      </c>
      <c r="D30" s="65">
        <v>0</v>
      </c>
      <c r="E30" s="65">
        <v>0</v>
      </c>
      <c r="F30" s="65">
        <v>0</v>
      </c>
      <c r="G30" s="68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8">
        <v>0</v>
      </c>
      <c r="N30" s="65">
        <v>0</v>
      </c>
      <c r="O30" s="65">
        <v>0</v>
      </c>
      <c r="P30" s="65">
        <v>0</v>
      </c>
      <c r="Q30" s="68">
        <v>0</v>
      </c>
      <c r="R30" s="68">
        <v>0</v>
      </c>
      <c r="S30" s="68">
        <v>0</v>
      </c>
    </row>
    <row r="31" spans="1:19" ht="47.25" x14ac:dyDescent="0.2">
      <c r="A31" s="64" t="s">
        <v>204</v>
      </c>
      <c r="B31" s="53" t="s">
        <v>205</v>
      </c>
      <c r="C31" s="64" t="s">
        <v>259</v>
      </c>
      <c r="D31" s="65">
        <v>0</v>
      </c>
      <c r="E31" s="65">
        <v>0</v>
      </c>
      <c r="F31" s="65">
        <v>0</v>
      </c>
      <c r="G31" s="68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8">
        <v>0</v>
      </c>
      <c r="N31" s="65">
        <v>0</v>
      </c>
      <c r="O31" s="65">
        <v>0</v>
      </c>
      <c r="P31" s="65">
        <v>0</v>
      </c>
      <c r="Q31" s="68">
        <v>0</v>
      </c>
      <c r="R31" s="68">
        <v>0</v>
      </c>
      <c r="S31" s="68">
        <v>0</v>
      </c>
    </row>
    <row r="32" spans="1:19" ht="31.5" x14ac:dyDescent="0.2">
      <c r="A32" s="64" t="s">
        <v>206</v>
      </c>
      <c r="B32" s="53" t="s">
        <v>207</v>
      </c>
      <c r="C32" s="64" t="s">
        <v>259</v>
      </c>
      <c r="D32" s="65">
        <v>0</v>
      </c>
      <c r="E32" s="65">
        <v>0</v>
      </c>
      <c r="F32" s="65">
        <v>0</v>
      </c>
      <c r="G32" s="68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8">
        <v>0</v>
      </c>
      <c r="N32" s="65">
        <v>0</v>
      </c>
      <c r="O32" s="65">
        <v>0</v>
      </c>
      <c r="P32" s="65">
        <v>0</v>
      </c>
      <c r="Q32" s="68">
        <v>0</v>
      </c>
      <c r="R32" s="68">
        <v>0</v>
      </c>
      <c r="S32" s="68">
        <v>0</v>
      </c>
    </row>
    <row r="33" spans="1:19" ht="31.5" x14ac:dyDescent="0.2">
      <c r="A33" s="64" t="s">
        <v>123</v>
      </c>
      <c r="B33" s="53" t="s">
        <v>208</v>
      </c>
      <c r="C33" s="64" t="s">
        <v>259</v>
      </c>
      <c r="D33" s="65">
        <v>0</v>
      </c>
      <c r="E33" s="65">
        <v>0</v>
      </c>
      <c r="F33" s="65">
        <v>0</v>
      </c>
      <c r="G33" s="68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8">
        <v>0</v>
      </c>
      <c r="N33" s="65">
        <v>0</v>
      </c>
      <c r="O33" s="65">
        <v>0</v>
      </c>
      <c r="P33" s="65">
        <v>0</v>
      </c>
      <c r="Q33" s="68">
        <v>0</v>
      </c>
      <c r="R33" s="68">
        <v>0</v>
      </c>
      <c r="S33" s="68">
        <v>0</v>
      </c>
    </row>
    <row r="34" spans="1:19" ht="31.5" x14ac:dyDescent="0.2">
      <c r="A34" s="64" t="s">
        <v>136</v>
      </c>
      <c r="B34" s="53" t="s">
        <v>209</v>
      </c>
      <c r="C34" s="64" t="s">
        <v>259</v>
      </c>
      <c r="D34" s="65">
        <v>0</v>
      </c>
      <c r="E34" s="65">
        <v>0</v>
      </c>
      <c r="F34" s="65">
        <v>0</v>
      </c>
      <c r="G34" s="68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8">
        <v>0</v>
      </c>
      <c r="N34" s="65">
        <v>0</v>
      </c>
      <c r="O34" s="65">
        <v>0</v>
      </c>
      <c r="P34" s="65">
        <v>0</v>
      </c>
      <c r="Q34" s="68">
        <v>0</v>
      </c>
      <c r="R34" s="68">
        <v>0</v>
      </c>
      <c r="S34" s="68">
        <v>0</v>
      </c>
    </row>
    <row r="35" spans="1:19" ht="63" x14ac:dyDescent="0.2">
      <c r="A35" s="64" t="s">
        <v>136</v>
      </c>
      <c r="B35" s="53" t="s">
        <v>210</v>
      </c>
      <c r="C35" s="64" t="s">
        <v>259</v>
      </c>
      <c r="D35" s="65">
        <v>0</v>
      </c>
      <c r="E35" s="65">
        <v>0</v>
      </c>
      <c r="F35" s="65">
        <v>0</v>
      </c>
      <c r="G35" s="68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8">
        <v>0</v>
      </c>
      <c r="N35" s="65">
        <v>0</v>
      </c>
      <c r="O35" s="65">
        <v>0</v>
      </c>
      <c r="P35" s="65">
        <v>0</v>
      </c>
      <c r="Q35" s="68">
        <v>0</v>
      </c>
      <c r="R35" s="68">
        <v>0</v>
      </c>
      <c r="S35" s="68">
        <v>0</v>
      </c>
    </row>
    <row r="36" spans="1:19" ht="63" x14ac:dyDescent="0.2">
      <c r="A36" s="64" t="s">
        <v>136</v>
      </c>
      <c r="B36" s="53" t="s">
        <v>211</v>
      </c>
      <c r="C36" s="64" t="s">
        <v>259</v>
      </c>
      <c r="D36" s="65">
        <v>0</v>
      </c>
      <c r="E36" s="65">
        <v>0</v>
      </c>
      <c r="F36" s="65">
        <v>0</v>
      </c>
      <c r="G36" s="68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8">
        <v>0</v>
      </c>
      <c r="N36" s="65">
        <v>0</v>
      </c>
      <c r="O36" s="65">
        <v>0</v>
      </c>
      <c r="P36" s="65">
        <v>0</v>
      </c>
      <c r="Q36" s="68">
        <v>0</v>
      </c>
      <c r="R36" s="68">
        <v>0</v>
      </c>
      <c r="S36" s="68">
        <v>0</v>
      </c>
    </row>
    <row r="37" spans="1:19" ht="63" x14ac:dyDescent="0.2">
      <c r="A37" s="64" t="s">
        <v>136</v>
      </c>
      <c r="B37" s="53" t="s">
        <v>212</v>
      </c>
      <c r="C37" s="64" t="s">
        <v>259</v>
      </c>
      <c r="D37" s="65">
        <v>0</v>
      </c>
      <c r="E37" s="65">
        <v>0</v>
      </c>
      <c r="F37" s="65">
        <v>0</v>
      </c>
      <c r="G37" s="68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8">
        <v>0</v>
      </c>
      <c r="N37" s="65">
        <v>0</v>
      </c>
      <c r="O37" s="65">
        <v>0</v>
      </c>
      <c r="P37" s="65">
        <v>0</v>
      </c>
      <c r="Q37" s="68">
        <v>0</v>
      </c>
      <c r="R37" s="68">
        <v>0</v>
      </c>
      <c r="S37" s="68">
        <v>0</v>
      </c>
    </row>
    <row r="38" spans="1:19" ht="31.5" x14ac:dyDescent="0.2">
      <c r="A38" s="64" t="s">
        <v>137</v>
      </c>
      <c r="B38" s="53" t="s">
        <v>209</v>
      </c>
      <c r="C38" s="64" t="s">
        <v>259</v>
      </c>
      <c r="D38" s="65">
        <v>0</v>
      </c>
      <c r="E38" s="65">
        <v>0</v>
      </c>
      <c r="F38" s="65">
        <v>0</v>
      </c>
      <c r="G38" s="68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8">
        <v>0</v>
      </c>
      <c r="N38" s="65">
        <v>0</v>
      </c>
      <c r="O38" s="65">
        <v>0</v>
      </c>
      <c r="P38" s="65">
        <v>0</v>
      </c>
      <c r="Q38" s="68">
        <v>0</v>
      </c>
      <c r="R38" s="68">
        <v>0</v>
      </c>
      <c r="S38" s="68">
        <v>0</v>
      </c>
    </row>
    <row r="39" spans="1:19" ht="63" x14ac:dyDescent="0.2">
      <c r="A39" s="64" t="s">
        <v>137</v>
      </c>
      <c r="B39" s="53" t="s">
        <v>210</v>
      </c>
      <c r="C39" s="64" t="s">
        <v>259</v>
      </c>
      <c r="D39" s="65">
        <v>0</v>
      </c>
      <c r="E39" s="65">
        <v>0</v>
      </c>
      <c r="F39" s="65">
        <v>0</v>
      </c>
      <c r="G39" s="68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8">
        <v>0</v>
      </c>
      <c r="N39" s="65">
        <v>0</v>
      </c>
      <c r="O39" s="65">
        <v>0</v>
      </c>
      <c r="P39" s="65">
        <v>0</v>
      </c>
      <c r="Q39" s="68">
        <v>0</v>
      </c>
      <c r="R39" s="68">
        <v>0</v>
      </c>
      <c r="S39" s="68">
        <v>0</v>
      </c>
    </row>
    <row r="40" spans="1:19" ht="63" x14ac:dyDescent="0.2">
      <c r="A40" s="64" t="s">
        <v>137</v>
      </c>
      <c r="B40" s="53" t="s">
        <v>211</v>
      </c>
      <c r="C40" s="64" t="s">
        <v>259</v>
      </c>
      <c r="D40" s="65">
        <v>0</v>
      </c>
      <c r="E40" s="65">
        <v>0</v>
      </c>
      <c r="F40" s="65">
        <v>0</v>
      </c>
      <c r="G40" s="68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8">
        <v>0</v>
      </c>
      <c r="N40" s="65">
        <v>0</v>
      </c>
      <c r="O40" s="65">
        <v>0</v>
      </c>
      <c r="P40" s="65">
        <v>0</v>
      </c>
      <c r="Q40" s="68">
        <v>0</v>
      </c>
      <c r="R40" s="68">
        <v>0</v>
      </c>
      <c r="S40" s="68">
        <v>0</v>
      </c>
    </row>
    <row r="41" spans="1:19" ht="63" x14ac:dyDescent="0.2">
      <c r="A41" s="64" t="s">
        <v>137</v>
      </c>
      <c r="B41" s="53" t="s">
        <v>213</v>
      </c>
      <c r="C41" s="64" t="s">
        <v>259</v>
      </c>
      <c r="D41" s="65">
        <v>0</v>
      </c>
      <c r="E41" s="65">
        <v>0</v>
      </c>
      <c r="F41" s="65">
        <v>0</v>
      </c>
      <c r="G41" s="68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8">
        <v>0</v>
      </c>
      <c r="N41" s="65">
        <v>0</v>
      </c>
      <c r="O41" s="65">
        <v>0</v>
      </c>
      <c r="P41" s="65">
        <v>0</v>
      </c>
      <c r="Q41" s="68">
        <v>0</v>
      </c>
      <c r="R41" s="68">
        <v>0</v>
      </c>
      <c r="S41" s="68">
        <v>0</v>
      </c>
    </row>
    <row r="42" spans="1:19" ht="47.25" x14ac:dyDescent="0.2">
      <c r="A42" s="64" t="s">
        <v>124</v>
      </c>
      <c r="B42" s="53" t="s">
        <v>214</v>
      </c>
      <c r="C42" s="64" t="s">
        <v>259</v>
      </c>
      <c r="D42" s="65">
        <v>0</v>
      </c>
      <c r="E42" s="65">
        <v>0</v>
      </c>
      <c r="F42" s="65">
        <v>0</v>
      </c>
      <c r="G42" s="68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8">
        <v>0</v>
      </c>
      <c r="N42" s="65">
        <v>0</v>
      </c>
      <c r="O42" s="65">
        <v>0</v>
      </c>
      <c r="P42" s="65">
        <v>0</v>
      </c>
      <c r="Q42" s="68">
        <v>0</v>
      </c>
      <c r="R42" s="68">
        <v>0</v>
      </c>
      <c r="S42" s="68">
        <v>0</v>
      </c>
    </row>
    <row r="43" spans="1:19" ht="47.25" x14ac:dyDescent="0.2">
      <c r="A43" s="64" t="s">
        <v>215</v>
      </c>
      <c r="B43" s="53" t="s">
        <v>216</v>
      </c>
      <c r="C43" s="64" t="s">
        <v>259</v>
      </c>
      <c r="D43" s="65">
        <v>0</v>
      </c>
      <c r="E43" s="65">
        <v>0</v>
      </c>
      <c r="F43" s="65">
        <v>0</v>
      </c>
      <c r="G43" s="68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8">
        <v>0</v>
      </c>
      <c r="N43" s="65">
        <v>0</v>
      </c>
      <c r="O43" s="65">
        <v>0</v>
      </c>
      <c r="P43" s="65">
        <v>0</v>
      </c>
      <c r="Q43" s="68">
        <v>0</v>
      </c>
      <c r="R43" s="68">
        <v>0</v>
      </c>
      <c r="S43" s="68">
        <v>0</v>
      </c>
    </row>
    <row r="44" spans="1:19" ht="47.25" x14ac:dyDescent="0.2">
      <c r="A44" s="64" t="s">
        <v>217</v>
      </c>
      <c r="B44" s="53" t="s">
        <v>218</v>
      </c>
      <c r="C44" s="64" t="s">
        <v>259</v>
      </c>
      <c r="D44" s="65">
        <v>0</v>
      </c>
      <c r="E44" s="65">
        <v>0</v>
      </c>
      <c r="F44" s="65">
        <v>0</v>
      </c>
      <c r="G44" s="68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8">
        <v>0</v>
      </c>
      <c r="N44" s="65">
        <v>0</v>
      </c>
      <c r="O44" s="65">
        <v>0</v>
      </c>
      <c r="P44" s="65">
        <v>0</v>
      </c>
      <c r="Q44" s="68">
        <v>0</v>
      </c>
      <c r="R44" s="68">
        <v>0</v>
      </c>
      <c r="S44" s="68">
        <v>0</v>
      </c>
    </row>
    <row r="45" spans="1:19" ht="31.5" x14ac:dyDescent="0.2">
      <c r="A45" s="64" t="s">
        <v>125</v>
      </c>
      <c r="B45" s="53" t="s">
        <v>219</v>
      </c>
      <c r="C45" s="64" t="s">
        <v>259</v>
      </c>
      <c r="D45" s="65">
        <f t="shared" ref="D45:S45" si="15">SUM(D46,D51)</f>
        <v>1260</v>
      </c>
      <c r="E45" s="65">
        <f t="shared" si="15"/>
        <v>0</v>
      </c>
      <c r="F45" s="65">
        <f t="shared" si="15"/>
        <v>0.22</v>
      </c>
      <c r="G45" s="65">
        <f t="shared" si="15"/>
        <v>0</v>
      </c>
      <c r="H45" s="65">
        <f t="shared" si="15"/>
        <v>0</v>
      </c>
      <c r="I45" s="65">
        <f t="shared" ref="I45" si="16">SUM(I46,I51)</f>
        <v>0.18</v>
      </c>
      <c r="J45" s="65">
        <f t="shared" si="15"/>
        <v>0</v>
      </c>
      <c r="K45" s="65">
        <f t="shared" ref="K45:L45" si="17">SUM(K46,K51)</f>
        <v>0</v>
      </c>
      <c r="L45" s="65">
        <f t="shared" si="17"/>
        <v>0</v>
      </c>
      <c r="M45" s="65">
        <f t="shared" si="15"/>
        <v>0</v>
      </c>
      <c r="N45" s="65">
        <f t="shared" ref="N45:P45" si="18">SUM(N46,N51)</f>
        <v>0</v>
      </c>
      <c r="O45" s="65">
        <f t="shared" si="18"/>
        <v>5.2989999999999995</v>
      </c>
      <c r="P45" s="65">
        <f t="shared" si="18"/>
        <v>0</v>
      </c>
      <c r="Q45" s="65">
        <f t="shared" si="15"/>
        <v>0</v>
      </c>
      <c r="R45" s="65">
        <f t="shared" si="15"/>
        <v>0</v>
      </c>
      <c r="S45" s="65">
        <f t="shared" si="15"/>
        <v>0</v>
      </c>
    </row>
    <row r="46" spans="1:19" ht="47.25" x14ac:dyDescent="0.2">
      <c r="A46" s="64" t="s">
        <v>138</v>
      </c>
      <c r="B46" s="53" t="s">
        <v>220</v>
      </c>
      <c r="C46" s="64" t="s">
        <v>259</v>
      </c>
      <c r="D46" s="65">
        <f>SUM(D47,D48)</f>
        <v>1260</v>
      </c>
      <c r="E46" s="65">
        <f t="shared" ref="E46:S46" si="19">SUM(E47,E48)</f>
        <v>0</v>
      </c>
      <c r="F46" s="65">
        <v>0</v>
      </c>
      <c r="G46" s="65">
        <f t="shared" si="19"/>
        <v>0</v>
      </c>
      <c r="H46" s="65">
        <f t="shared" si="19"/>
        <v>0</v>
      </c>
      <c r="I46" s="65">
        <f t="shared" ref="I46" si="20">SUM(I47,I48)</f>
        <v>0</v>
      </c>
      <c r="J46" s="65">
        <f t="shared" si="19"/>
        <v>0</v>
      </c>
      <c r="K46" s="65">
        <f t="shared" ref="K46:L46" si="21">SUM(K47,K48)</f>
        <v>0</v>
      </c>
      <c r="L46" s="65">
        <f t="shared" si="21"/>
        <v>0</v>
      </c>
      <c r="M46" s="65">
        <f t="shared" si="19"/>
        <v>0</v>
      </c>
      <c r="N46" s="65">
        <f t="shared" ref="N46:P46" si="22">SUM(N47,N48)</f>
        <v>0</v>
      </c>
      <c r="O46" s="65">
        <f t="shared" si="22"/>
        <v>3.9249999999999998</v>
      </c>
      <c r="P46" s="65">
        <f t="shared" si="22"/>
        <v>0</v>
      </c>
      <c r="Q46" s="65">
        <f t="shared" si="19"/>
        <v>0</v>
      </c>
      <c r="R46" s="65">
        <f t="shared" si="19"/>
        <v>0</v>
      </c>
      <c r="S46" s="65">
        <f t="shared" si="19"/>
        <v>0</v>
      </c>
    </row>
    <row r="47" spans="1:19" ht="15.75" x14ac:dyDescent="0.2">
      <c r="A47" s="64" t="s">
        <v>139</v>
      </c>
      <c r="B47" s="53" t="s">
        <v>221</v>
      </c>
      <c r="C47" s="64" t="s">
        <v>259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</row>
    <row r="48" spans="1:19" ht="31.5" x14ac:dyDescent="0.2">
      <c r="A48" s="64" t="s">
        <v>140</v>
      </c>
      <c r="B48" s="53" t="s">
        <v>222</v>
      </c>
      <c r="C48" s="64" t="s">
        <v>259</v>
      </c>
      <c r="D48" s="65">
        <f t="shared" ref="D48:S48" si="23">SUM(D49:D50)</f>
        <v>1260</v>
      </c>
      <c r="E48" s="65">
        <f t="shared" si="23"/>
        <v>0</v>
      </c>
      <c r="F48" s="65">
        <f t="shared" si="23"/>
        <v>0</v>
      </c>
      <c r="G48" s="65">
        <f t="shared" si="23"/>
        <v>0</v>
      </c>
      <c r="H48" s="65">
        <f t="shared" si="23"/>
        <v>0</v>
      </c>
      <c r="I48" s="65">
        <f t="shared" ref="I48" si="24">SUM(I49:I50)</f>
        <v>0</v>
      </c>
      <c r="J48" s="65">
        <f t="shared" si="23"/>
        <v>0</v>
      </c>
      <c r="K48" s="65">
        <f t="shared" ref="K48:L48" si="25">SUM(K49:K50)</f>
        <v>0</v>
      </c>
      <c r="L48" s="65">
        <f t="shared" si="25"/>
        <v>0</v>
      </c>
      <c r="M48" s="65">
        <f t="shared" si="23"/>
        <v>0</v>
      </c>
      <c r="N48" s="65">
        <f t="shared" ref="N48:P48" si="26">SUM(N49:N50)</f>
        <v>0</v>
      </c>
      <c r="O48" s="65">
        <f t="shared" si="26"/>
        <v>3.9249999999999998</v>
      </c>
      <c r="P48" s="65">
        <f t="shared" si="26"/>
        <v>0</v>
      </c>
      <c r="Q48" s="65">
        <f t="shared" si="23"/>
        <v>0</v>
      </c>
      <c r="R48" s="65">
        <f t="shared" si="23"/>
        <v>0</v>
      </c>
      <c r="S48" s="65">
        <f t="shared" si="23"/>
        <v>0</v>
      </c>
    </row>
    <row r="49" spans="1:21" s="227" customFormat="1" ht="94.5" x14ac:dyDescent="0.2">
      <c r="A49" s="64" t="s">
        <v>140</v>
      </c>
      <c r="B49" s="53" t="s">
        <v>498</v>
      </c>
      <c r="C49" s="53" t="s">
        <v>406</v>
      </c>
      <c r="D49" s="65">
        <v>630</v>
      </c>
      <c r="E49" s="68">
        <v>0</v>
      </c>
      <c r="F49" s="65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3.177</v>
      </c>
      <c r="P49" s="68">
        <v>0</v>
      </c>
      <c r="Q49" s="68">
        <v>0</v>
      </c>
      <c r="R49" s="68">
        <v>0</v>
      </c>
      <c r="S49" s="68">
        <v>0</v>
      </c>
    </row>
    <row r="50" spans="1:21" s="227" customFormat="1" ht="47.25" x14ac:dyDescent="0.2">
      <c r="A50" s="64" t="s">
        <v>140</v>
      </c>
      <c r="B50" s="53" t="s">
        <v>504</v>
      </c>
      <c r="C50" s="53" t="s">
        <v>407</v>
      </c>
      <c r="D50" s="65">
        <v>630</v>
      </c>
      <c r="E50" s="68">
        <v>0</v>
      </c>
      <c r="F50" s="65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0.748</v>
      </c>
      <c r="P50" s="68">
        <v>0</v>
      </c>
      <c r="Q50" s="68">
        <v>0</v>
      </c>
      <c r="R50" s="68">
        <v>0</v>
      </c>
      <c r="S50" s="68">
        <v>0</v>
      </c>
      <c r="U50" s="227">
        <v>0</v>
      </c>
    </row>
    <row r="51" spans="1:21" s="227" customFormat="1" ht="31.5" x14ac:dyDescent="0.2">
      <c r="A51" s="64" t="s">
        <v>141</v>
      </c>
      <c r="B51" s="53" t="s">
        <v>223</v>
      </c>
      <c r="C51" s="64" t="s">
        <v>259</v>
      </c>
      <c r="D51" s="65">
        <f>SUM(D52,D53)</f>
        <v>0</v>
      </c>
      <c r="E51" s="65">
        <f t="shared" ref="E51:S51" si="27">SUM(E52,E53)</f>
        <v>0</v>
      </c>
      <c r="F51" s="65">
        <f t="shared" ref="F51" si="28">SUM(F52,F53)</f>
        <v>0.22</v>
      </c>
      <c r="G51" s="65">
        <f t="shared" si="27"/>
        <v>0</v>
      </c>
      <c r="H51" s="65">
        <f t="shared" si="27"/>
        <v>0</v>
      </c>
      <c r="I51" s="65">
        <f t="shared" ref="I51" si="29">SUM(I52,I53)</f>
        <v>0.18</v>
      </c>
      <c r="J51" s="65">
        <f t="shared" si="27"/>
        <v>0</v>
      </c>
      <c r="K51" s="65">
        <f t="shared" ref="K51:L51" si="30">SUM(K52,K53)</f>
        <v>0</v>
      </c>
      <c r="L51" s="65">
        <f t="shared" si="30"/>
        <v>0</v>
      </c>
      <c r="M51" s="65">
        <f t="shared" si="27"/>
        <v>0</v>
      </c>
      <c r="N51" s="65">
        <f t="shared" ref="N51:P51" si="31">SUM(N52,N53)</f>
        <v>0</v>
      </c>
      <c r="O51" s="65">
        <f t="shared" si="31"/>
        <v>1.3740000000000001</v>
      </c>
      <c r="P51" s="65">
        <f t="shared" si="31"/>
        <v>0</v>
      </c>
      <c r="Q51" s="65">
        <f t="shared" si="27"/>
        <v>0</v>
      </c>
      <c r="R51" s="65">
        <f t="shared" si="27"/>
        <v>0</v>
      </c>
      <c r="S51" s="65">
        <f t="shared" si="27"/>
        <v>0</v>
      </c>
    </row>
    <row r="52" spans="1:21" s="227" customFormat="1" ht="15.75" x14ac:dyDescent="0.2">
      <c r="A52" s="64" t="s">
        <v>224</v>
      </c>
      <c r="B52" s="53" t="s">
        <v>225</v>
      </c>
      <c r="C52" s="64" t="s">
        <v>259</v>
      </c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</row>
    <row r="53" spans="1:21" s="227" customFormat="1" ht="31.5" x14ac:dyDescent="0.2">
      <c r="A53" s="64" t="s">
        <v>226</v>
      </c>
      <c r="B53" s="53" t="s">
        <v>227</v>
      </c>
      <c r="C53" s="64" t="s">
        <v>259</v>
      </c>
      <c r="D53" s="65">
        <f t="shared" ref="D53:S53" si="32">SUM(D54:D55)</f>
        <v>0</v>
      </c>
      <c r="E53" s="65">
        <f t="shared" si="32"/>
        <v>0</v>
      </c>
      <c r="F53" s="65">
        <f t="shared" si="32"/>
        <v>0.22</v>
      </c>
      <c r="G53" s="65">
        <f t="shared" si="32"/>
        <v>0</v>
      </c>
      <c r="H53" s="65">
        <f t="shared" si="32"/>
        <v>0</v>
      </c>
      <c r="I53" s="65">
        <f t="shared" ref="I53" si="33">SUM(I54:I55)</f>
        <v>0.18</v>
      </c>
      <c r="J53" s="65">
        <f t="shared" si="32"/>
        <v>0</v>
      </c>
      <c r="K53" s="65">
        <f t="shared" ref="K53:L53" si="34">SUM(K54:K55)</f>
        <v>0</v>
      </c>
      <c r="L53" s="65">
        <f t="shared" si="34"/>
        <v>0</v>
      </c>
      <c r="M53" s="65">
        <f t="shared" si="32"/>
        <v>0</v>
      </c>
      <c r="N53" s="65">
        <f t="shared" ref="N53:P53" si="35">SUM(N54:N55)</f>
        <v>0</v>
      </c>
      <c r="O53" s="65">
        <f t="shared" si="35"/>
        <v>1.3740000000000001</v>
      </c>
      <c r="P53" s="65">
        <f t="shared" si="35"/>
        <v>0</v>
      </c>
      <c r="Q53" s="65">
        <f t="shared" si="32"/>
        <v>0</v>
      </c>
      <c r="R53" s="65">
        <f t="shared" si="32"/>
        <v>0</v>
      </c>
      <c r="S53" s="65">
        <f t="shared" si="32"/>
        <v>0</v>
      </c>
    </row>
    <row r="54" spans="1:21" s="227" customFormat="1" ht="94.5" x14ac:dyDescent="0.2">
      <c r="A54" s="64" t="s">
        <v>226</v>
      </c>
      <c r="B54" s="135" t="s">
        <v>495</v>
      </c>
      <c r="C54" s="53" t="s">
        <v>411</v>
      </c>
      <c r="D54" s="65">
        <v>0</v>
      </c>
      <c r="E54" s="65">
        <v>0</v>
      </c>
      <c r="F54" s="65">
        <v>0.22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0.57399999999999995</v>
      </c>
      <c r="P54" s="65">
        <v>0</v>
      </c>
      <c r="Q54" s="65">
        <v>0</v>
      </c>
      <c r="R54" s="65">
        <v>0</v>
      </c>
      <c r="S54" s="65">
        <v>0</v>
      </c>
    </row>
    <row r="55" spans="1:21" s="227" customFormat="1" ht="47.25" x14ac:dyDescent="0.2">
      <c r="A55" s="64" t="s">
        <v>226</v>
      </c>
      <c r="B55" s="135" t="s">
        <v>506</v>
      </c>
      <c r="C55" s="53" t="s">
        <v>412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0.18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0.8</v>
      </c>
      <c r="P55" s="65">
        <v>0</v>
      </c>
      <c r="Q55" s="65">
        <v>0</v>
      </c>
      <c r="R55" s="65">
        <v>0</v>
      </c>
      <c r="S55" s="65">
        <v>0</v>
      </c>
    </row>
    <row r="56" spans="1:21" s="227" customFormat="1" ht="31.5" x14ac:dyDescent="0.2">
      <c r="A56" s="64" t="s">
        <v>142</v>
      </c>
      <c r="B56" s="53" t="s">
        <v>228</v>
      </c>
      <c r="C56" s="64" t="s">
        <v>259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8">
        <v>0</v>
      </c>
      <c r="N56" s="65">
        <v>0</v>
      </c>
      <c r="O56" s="65">
        <v>0</v>
      </c>
      <c r="P56" s="65">
        <v>0</v>
      </c>
      <c r="Q56" s="68">
        <v>0</v>
      </c>
      <c r="R56" s="68">
        <v>0</v>
      </c>
      <c r="S56" s="68">
        <v>0</v>
      </c>
    </row>
    <row r="57" spans="1:21" s="227" customFormat="1" ht="31.5" x14ac:dyDescent="0.2">
      <c r="A57" s="64" t="s">
        <v>143</v>
      </c>
      <c r="B57" s="53" t="s">
        <v>229</v>
      </c>
      <c r="C57" s="64" t="s">
        <v>259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8">
        <v>0</v>
      </c>
      <c r="N57" s="65">
        <v>0</v>
      </c>
      <c r="O57" s="65">
        <v>0</v>
      </c>
      <c r="P57" s="65">
        <v>0</v>
      </c>
      <c r="Q57" s="68">
        <v>0</v>
      </c>
      <c r="R57" s="68">
        <v>0</v>
      </c>
      <c r="S57" s="68">
        <v>0</v>
      </c>
    </row>
    <row r="58" spans="1:21" s="227" customFormat="1" ht="31.5" x14ac:dyDescent="0.2">
      <c r="A58" s="64" t="s">
        <v>144</v>
      </c>
      <c r="B58" s="53" t="s">
        <v>230</v>
      </c>
      <c r="C58" s="64" t="s">
        <v>259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8">
        <v>0</v>
      </c>
      <c r="N58" s="65">
        <v>0</v>
      </c>
      <c r="O58" s="65">
        <v>0</v>
      </c>
      <c r="P58" s="65">
        <v>0</v>
      </c>
      <c r="Q58" s="68">
        <v>0</v>
      </c>
      <c r="R58" s="68">
        <v>0</v>
      </c>
      <c r="S58" s="68">
        <v>0</v>
      </c>
    </row>
    <row r="59" spans="1:21" s="227" customFormat="1" ht="15.75" x14ac:dyDescent="0.2">
      <c r="A59" s="64" t="s">
        <v>231</v>
      </c>
      <c r="B59" s="53" t="s">
        <v>232</v>
      </c>
      <c r="C59" s="64" t="s">
        <v>259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8">
        <v>0</v>
      </c>
      <c r="N59" s="65">
        <v>0</v>
      </c>
      <c r="O59" s="65">
        <v>0</v>
      </c>
      <c r="P59" s="65">
        <v>0</v>
      </c>
      <c r="Q59" s="68">
        <v>0</v>
      </c>
      <c r="R59" s="68">
        <v>0</v>
      </c>
      <c r="S59" s="68">
        <v>0</v>
      </c>
    </row>
    <row r="60" spans="1:21" s="227" customFormat="1" ht="31.5" x14ac:dyDescent="0.2">
      <c r="A60" s="64" t="s">
        <v>233</v>
      </c>
      <c r="B60" s="53" t="s">
        <v>234</v>
      </c>
      <c r="C60" s="64" t="s">
        <v>259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8">
        <v>0</v>
      </c>
      <c r="N60" s="65">
        <v>0</v>
      </c>
      <c r="O60" s="65">
        <v>0</v>
      </c>
      <c r="P60" s="65">
        <v>0</v>
      </c>
      <c r="Q60" s="68">
        <v>0</v>
      </c>
      <c r="R60" s="68">
        <v>0</v>
      </c>
      <c r="S60" s="68">
        <v>0</v>
      </c>
    </row>
    <row r="61" spans="1:21" s="227" customFormat="1" ht="31.5" x14ac:dyDescent="0.2">
      <c r="A61" s="64" t="s">
        <v>235</v>
      </c>
      <c r="B61" s="53" t="s">
        <v>236</v>
      </c>
      <c r="C61" s="64" t="s">
        <v>259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8">
        <v>0</v>
      </c>
      <c r="N61" s="65">
        <v>0</v>
      </c>
      <c r="O61" s="65">
        <v>0</v>
      </c>
      <c r="P61" s="65">
        <v>0</v>
      </c>
      <c r="Q61" s="68">
        <v>0</v>
      </c>
      <c r="R61" s="68">
        <v>0</v>
      </c>
      <c r="S61" s="68">
        <v>0</v>
      </c>
    </row>
    <row r="62" spans="1:21" s="227" customFormat="1" ht="31.5" x14ac:dyDescent="0.2">
      <c r="A62" s="64" t="s">
        <v>237</v>
      </c>
      <c r="B62" s="53" t="s">
        <v>238</v>
      </c>
      <c r="C62" s="64" t="s">
        <v>259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8">
        <v>0</v>
      </c>
      <c r="N62" s="65">
        <v>0</v>
      </c>
      <c r="O62" s="65">
        <v>0</v>
      </c>
      <c r="P62" s="65">
        <v>0</v>
      </c>
      <c r="Q62" s="68">
        <v>0</v>
      </c>
      <c r="R62" s="68">
        <v>0</v>
      </c>
      <c r="S62" s="68">
        <v>0</v>
      </c>
    </row>
    <row r="63" spans="1:21" s="227" customFormat="1" ht="31.5" x14ac:dyDescent="0.2">
      <c r="A63" s="64" t="s">
        <v>239</v>
      </c>
      <c r="B63" s="53" t="s">
        <v>240</v>
      </c>
      <c r="C63" s="64" t="s">
        <v>259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8">
        <v>0</v>
      </c>
      <c r="N63" s="65">
        <v>0</v>
      </c>
      <c r="O63" s="65">
        <v>0</v>
      </c>
      <c r="P63" s="65">
        <v>0</v>
      </c>
      <c r="Q63" s="68">
        <v>0</v>
      </c>
      <c r="R63" s="68">
        <v>0</v>
      </c>
      <c r="S63" s="68">
        <v>0</v>
      </c>
    </row>
    <row r="64" spans="1:21" s="227" customFormat="1" ht="31.5" x14ac:dyDescent="0.2">
      <c r="A64" s="64" t="s">
        <v>241</v>
      </c>
      <c r="B64" s="53" t="s">
        <v>242</v>
      </c>
      <c r="C64" s="64" t="s">
        <v>259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8">
        <v>0</v>
      </c>
      <c r="N64" s="65">
        <v>0</v>
      </c>
      <c r="O64" s="65">
        <v>0</v>
      </c>
      <c r="P64" s="65">
        <v>0</v>
      </c>
      <c r="Q64" s="68">
        <v>0</v>
      </c>
      <c r="R64" s="68">
        <v>0</v>
      </c>
      <c r="S64" s="68">
        <v>0</v>
      </c>
    </row>
    <row r="65" spans="1:23" s="227" customFormat="1" ht="31.5" x14ac:dyDescent="0.2">
      <c r="A65" s="64" t="s">
        <v>243</v>
      </c>
      <c r="B65" s="53" t="s">
        <v>244</v>
      </c>
      <c r="C65" s="64" t="s">
        <v>259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8">
        <v>0</v>
      </c>
      <c r="N65" s="65">
        <v>0</v>
      </c>
      <c r="O65" s="65">
        <v>0</v>
      </c>
      <c r="P65" s="65">
        <v>0</v>
      </c>
      <c r="Q65" s="68">
        <v>0</v>
      </c>
      <c r="R65" s="68">
        <v>0</v>
      </c>
      <c r="S65" s="68">
        <v>0</v>
      </c>
    </row>
    <row r="66" spans="1:23" s="227" customFormat="1" ht="15.75" x14ac:dyDescent="0.2">
      <c r="A66" s="64" t="s">
        <v>245</v>
      </c>
      <c r="B66" s="53" t="s">
        <v>246</v>
      </c>
      <c r="C66" s="64" t="s">
        <v>259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8">
        <v>0</v>
      </c>
      <c r="N66" s="65">
        <v>0</v>
      </c>
      <c r="O66" s="65">
        <v>0</v>
      </c>
      <c r="P66" s="65">
        <v>0</v>
      </c>
      <c r="Q66" s="68">
        <v>0</v>
      </c>
      <c r="R66" s="68">
        <v>0</v>
      </c>
      <c r="S66" s="68">
        <v>0</v>
      </c>
    </row>
    <row r="67" spans="1:23" s="227" customFormat="1" ht="31.5" x14ac:dyDescent="0.2">
      <c r="A67" s="64" t="s">
        <v>247</v>
      </c>
      <c r="B67" s="53" t="s">
        <v>248</v>
      </c>
      <c r="C67" s="64" t="s">
        <v>259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8">
        <v>0</v>
      </c>
      <c r="N67" s="65">
        <v>0</v>
      </c>
      <c r="O67" s="65">
        <v>0</v>
      </c>
      <c r="P67" s="65">
        <v>0</v>
      </c>
      <c r="Q67" s="68">
        <v>0</v>
      </c>
      <c r="R67" s="68">
        <v>0</v>
      </c>
      <c r="S67" s="68">
        <v>0</v>
      </c>
    </row>
    <row r="68" spans="1:23" s="227" customFormat="1" ht="47.25" x14ac:dyDescent="0.2">
      <c r="A68" s="64" t="s">
        <v>145</v>
      </c>
      <c r="B68" s="53" t="s">
        <v>249</v>
      </c>
      <c r="C68" s="64" t="s">
        <v>259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8">
        <v>0</v>
      </c>
      <c r="N68" s="65">
        <v>0</v>
      </c>
      <c r="O68" s="65">
        <v>0</v>
      </c>
      <c r="P68" s="65">
        <v>0</v>
      </c>
      <c r="Q68" s="68">
        <v>0</v>
      </c>
      <c r="R68" s="68">
        <v>0</v>
      </c>
      <c r="S68" s="68">
        <v>0</v>
      </c>
    </row>
    <row r="69" spans="1:23" s="227" customFormat="1" ht="31.5" x14ac:dyDescent="0.2">
      <c r="A69" s="64" t="s">
        <v>250</v>
      </c>
      <c r="B69" s="53" t="s">
        <v>251</v>
      </c>
      <c r="C69" s="64" t="s">
        <v>259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8">
        <v>0</v>
      </c>
      <c r="N69" s="65">
        <v>0</v>
      </c>
      <c r="O69" s="65">
        <v>0</v>
      </c>
      <c r="P69" s="65">
        <v>0</v>
      </c>
      <c r="Q69" s="68">
        <v>0</v>
      </c>
      <c r="R69" s="68">
        <v>0</v>
      </c>
      <c r="S69" s="68">
        <v>0</v>
      </c>
    </row>
    <row r="70" spans="1:23" s="227" customFormat="1" ht="31.5" x14ac:dyDescent="0.2">
      <c r="A70" s="64" t="s">
        <v>252</v>
      </c>
      <c r="B70" s="53" t="s">
        <v>253</v>
      </c>
      <c r="C70" s="64" t="s">
        <v>259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8">
        <v>0</v>
      </c>
      <c r="N70" s="65">
        <v>0</v>
      </c>
      <c r="O70" s="65">
        <v>0</v>
      </c>
      <c r="P70" s="65">
        <v>0</v>
      </c>
      <c r="Q70" s="68">
        <v>0</v>
      </c>
      <c r="R70" s="68">
        <v>0</v>
      </c>
      <c r="S70" s="68">
        <v>0</v>
      </c>
    </row>
    <row r="71" spans="1:23" s="227" customFormat="1" ht="31.5" x14ac:dyDescent="0.2">
      <c r="A71" s="64" t="s">
        <v>146</v>
      </c>
      <c r="B71" s="53" t="s">
        <v>254</v>
      </c>
      <c r="C71" s="64" t="s">
        <v>259</v>
      </c>
      <c r="D71" s="65">
        <f>D72</f>
        <v>0</v>
      </c>
      <c r="E71" s="65">
        <f t="shared" ref="E71:S71" si="36">E72</f>
        <v>0</v>
      </c>
      <c r="F71" s="65">
        <f t="shared" si="36"/>
        <v>0</v>
      </c>
      <c r="G71" s="65">
        <f t="shared" si="36"/>
        <v>0</v>
      </c>
      <c r="H71" s="65">
        <f t="shared" si="36"/>
        <v>0</v>
      </c>
      <c r="I71" s="65">
        <f t="shared" si="36"/>
        <v>0</v>
      </c>
      <c r="J71" s="65">
        <f t="shared" si="36"/>
        <v>0</v>
      </c>
      <c r="K71" s="65">
        <f t="shared" ref="K71" si="37">K72</f>
        <v>0</v>
      </c>
      <c r="L71" s="65">
        <f t="shared" ref="L71" si="38">L72</f>
        <v>0</v>
      </c>
      <c r="M71" s="65">
        <f t="shared" si="36"/>
        <v>0</v>
      </c>
      <c r="N71" s="65">
        <f t="shared" si="36"/>
        <v>0</v>
      </c>
      <c r="O71" s="65">
        <f t="shared" ref="O71" si="39">O72</f>
        <v>0.92500000000000004</v>
      </c>
      <c r="P71" s="65">
        <f t="shared" ref="P71" si="40">P72</f>
        <v>0</v>
      </c>
      <c r="Q71" s="65">
        <f t="shared" si="36"/>
        <v>0</v>
      </c>
      <c r="R71" s="65">
        <f t="shared" si="36"/>
        <v>0</v>
      </c>
      <c r="S71" s="65">
        <f t="shared" si="36"/>
        <v>0</v>
      </c>
    </row>
    <row r="72" spans="1:23" s="227" customFormat="1" ht="63" x14ac:dyDescent="0.2">
      <c r="A72" s="177" t="s">
        <v>146</v>
      </c>
      <c r="B72" s="53" t="s">
        <v>509</v>
      </c>
      <c r="C72" s="53" t="s">
        <v>510</v>
      </c>
      <c r="D72" s="65">
        <f>SUM(D73:D74)</f>
        <v>0</v>
      </c>
      <c r="E72" s="65">
        <f t="shared" ref="E72:S72" si="41">SUM(E73:E74)</f>
        <v>0</v>
      </c>
      <c r="F72" s="65">
        <f t="shared" si="41"/>
        <v>0</v>
      </c>
      <c r="G72" s="65">
        <f t="shared" si="41"/>
        <v>0</v>
      </c>
      <c r="H72" s="65">
        <f t="shared" si="41"/>
        <v>0</v>
      </c>
      <c r="I72" s="65">
        <f t="shared" si="41"/>
        <v>0</v>
      </c>
      <c r="J72" s="65">
        <f t="shared" si="41"/>
        <v>0</v>
      </c>
      <c r="K72" s="65">
        <f t="shared" ref="K72" si="42">SUM(K73:K74)</f>
        <v>0</v>
      </c>
      <c r="L72" s="65">
        <f t="shared" ref="L72" si="43">SUM(L73:L74)</f>
        <v>0</v>
      </c>
      <c r="M72" s="65">
        <f t="shared" si="41"/>
        <v>0</v>
      </c>
      <c r="N72" s="65">
        <f t="shared" si="41"/>
        <v>0</v>
      </c>
      <c r="O72" s="65">
        <f t="shared" ref="O72" si="44">SUM(O73:O74)</f>
        <v>0.92500000000000004</v>
      </c>
      <c r="P72" s="65">
        <f t="shared" ref="P72" si="45">SUM(P73:P74)</f>
        <v>0</v>
      </c>
      <c r="Q72" s="65">
        <f t="shared" si="41"/>
        <v>0</v>
      </c>
      <c r="R72" s="65">
        <f t="shared" si="41"/>
        <v>0</v>
      </c>
      <c r="S72" s="65">
        <f t="shared" si="41"/>
        <v>0</v>
      </c>
    </row>
    <row r="73" spans="1:23" s="227" customFormat="1" ht="78.75" x14ac:dyDescent="0.2">
      <c r="A73" s="231" t="s">
        <v>146</v>
      </c>
      <c r="B73" s="232" t="s">
        <v>511</v>
      </c>
      <c r="C73" s="232" t="s">
        <v>512</v>
      </c>
      <c r="D73" s="65">
        <v>0</v>
      </c>
      <c r="E73" s="65">
        <v>0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v>0</v>
      </c>
      <c r="L73" s="65">
        <v>0</v>
      </c>
      <c r="M73" s="68">
        <v>0</v>
      </c>
      <c r="N73" s="65">
        <v>0</v>
      </c>
      <c r="O73" s="65">
        <v>0.92500000000000004</v>
      </c>
      <c r="P73" s="65">
        <v>0</v>
      </c>
      <c r="Q73" s="68">
        <v>0</v>
      </c>
      <c r="R73" s="68">
        <v>0</v>
      </c>
      <c r="S73" s="68">
        <v>0</v>
      </c>
    </row>
    <row r="74" spans="1:23" s="227" customFormat="1" ht="78.75" x14ac:dyDescent="0.2">
      <c r="A74" s="231" t="s">
        <v>146</v>
      </c>
      <c r="B74" s="232" t="s">
        <v>513</v>
      </c>
      <c r="C74" s="232" t="s">
        <v>512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8">
        <v>0</v>
      </c>
      <c r="N74" s="65">
        <v>0</v>
      </c>
      <c r="O74" s="65">
        <v>0</v>
      </c>
      <c r="P74" s="65">
        <v>0</v>
      </c>
      <c r="Q74" s="68">
        <v>0</v>
      </c>
      <c r="R74" s="68">
        <v>0</v>
      </c>
      <c r="S74" s="68">
        <v>0</v>
      </c>
    </row>
    <row r="75" spans="1:23" s="227" customFormat="1" ht="31.5" x14ac:dyDescent="0.2">
      <c r="A75" s="64" t="s">
        <v>255</v>
      </c>
      <c r="B75" s="53" t="s">
        <v>256</v>
      </c>
      <c r="C75" s="64" t="s">
        <v>259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>
        <v>0</v>
      </c>
      <c r="M75" s="68">
        <v>0</v>
      </c>
      <c r="N75" s="65">
        <v>0</v>
      </c>
      <c r="O75" s="65">
        <v>0</v>
      </c>
      <c r="P75" s="65">
        <v>0</v>
      </c>
      <c r="Q75" s="68">
        <v>0</v>
      </c>
      <c r="R75" s="68">
        <v>0</v>
      </c>
      <c r="S75" s="68">
        <v>0</v>
      </c>
    </row>
    <row r="76" spans="1:23" s="227" customFormat="1" ht="15.75" x14ac:dyDescent="0.2">
      <c r="A76" s="64" t="s">
        <v>257</v>
      </c>
      <c r="B76" s="53" t="s">
        <v>258</v>
      </c>
      <c r="C76" s="64" t="s">
        <v>259</v>
      </c>
      <c r="D76" s="65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8">
        <v>0</v>
      </c>
      <c r="N76" s="65">
        <v>0</v>
      </c>
      <c r="O76" s="65">
        <v>0</v>
      </c>
      <c r="P76" s="65">
        <v>0</v>
      </c>
      <c r="Q76" s="68">
        <v>0</v>
      </c>
      <c r="R76" s="68">
        <v>0</v>
      </c>
      <c r="S76" s="68">
        <v>0</v>
      </c>
    </row>
    <row r="77" spans="1:23" ht="65.099999999999994" customHeight="1" x14ac:dyDescent="0.2">
      <c r="A77" s="66"/>
      <c r="B77" s="67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</row>
    <row r="78" spans="1:23" s="16" customFormat="1" ht="44.1" customHeight="1" x14ac:dyDescent="0.4">
      <c r="A78" s="308"/>
      <c r="B78" s="308"/>
      <c r="C78" s="308"/>
      <c r="D78" s="308"/>
      <c r="E78" s="308"/>
      <c r="F78" s="225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2"/>
      <c r="U78" s="32"/>
      <c r="V78" s="32"/>
      <c r="W78" s="32"/>
    </row>
  </sheetData>
  <mergeCells count="17">
    <mergeCell ref="A78:E78"/>
    <mergeCell ref="G78:S78"/>
    <mergeCell ref="A12:A14"/>
    <mergeCell ref="B12:B14"/>
    <mergeCell ref="C12:C14"/>
    <mergeCell ref="D13:F13"/>
    <mergeCell ref="G13:I13"/>
    <mergeCell ref="J13:L13"/>
    <mergeCell ref="M13:N13"/>
    <mergeCell ref="O13:Q13"/>
    <mergeCell ref="A10:S10"/>
    <mergeCell ref="D12:S12"/>
    <mergeCell ref="A5:S5"/>
    <mergeCell ref="A6:S6"/>
    <mergeCell ref="A7:S7"/>
    <mergeCell ref="A8:S8"/>
    <mergeCell ref="A9:S9"/>
  </mergeCells>
  <pageMargins left="0.43307086614173229" right="0.23622047244094491" top="0.55118110236220474" bottom="0.55118110236220474" header="0.31496062992125984" footer="0.31496062992125984"/>
  <pageSetup paperSize="9" scale="45" fitToHeight="0" orientation="landscape" horizontalDpi="4294967295" verticalDpi="4294967295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N77"/>
  <sheetViews>
    <sheetView view="pageBreakPreview" zoomScale="50" zoomScaleNormal="55" zoomScaleSheetLayoutView="50" workbookViewId="0">
      <selection activeCell="A77" sqref="A77:XFD77"/>
    </sheetView>
  </sheetViews>
  <sheetFormatPr defaultColWidth="9" defaultRowHeight="12" x14ac:dyDescent="0.2"/>
  <cols>
    <col min="1" max="1" width="9.625" style="227" customWidth="1"/>
    <col min="2" max="2" width="76" style="227" customWidth="1"/>
    <col min="3" max="3" width="15.125" style="227" customWidth="1"/>
    <col min="4" max="6" width="13.875" style="227" customWidth="1"/>
    <col min="7" max="9" width="8.625" style="227" customWidth="1"/>
    <col min="10" max="11" width="10.625" style="227" customWidth="1"/>
    <col min="12" max="12" width="8.25" style="227" customWidth="1"/>
    <col min="13" max="14" width="12.25" style="227" customWidth="1"/>
    <col min="15" max="16" width="14" style="227" customWidth="1"/>
    <col min="17" max="17" width="11.125" style="227" customWidth="1"/>
    <col min="18" max="18" width="15.5" style="227" customWidth="1"/>
    <col min="19" max="19" width="15.75" style="227" customWidth="1"/>
    <col min="20" max="16384" width="9" style="227"/>
  </cols>
  <sheetData>
    <row r="1" spans="1:40" ht="21" customHeight="1" x14ac:dyDescent="0.3">
      <c r="G1" s="60"/>
      <c r="H1" s="60"/>
      <c r="I1" s="60"/>
      <c r="J1" s="3" t="s">
        <v>293</v>
      </c>
      <c r="K1" s="3"/>
      <c r="L1" s="3"/>
    </row>
    <row r="2" spans="1:40" ht="21" customHeight="1" x14ac:dyDescent="0.3">
      <c r="G2" s="60"/>
      <c r="H2" s="60"/>
      <c r="I2" s="60"/>
      <c r="J2" s="22" t="s">
        <v>279</v>
      </c>
      <c r="K2" s="22"/>
      <c r="L2" s="22"/>
    </row>
    <row r="3" spans="1:40" ht="21" customHeight="1" x14ac:dyDescent="0.3">
      <c r="G3" s="60"/>
      <c r="H3" s="60"/>
      <c r="I3" s="60"/>
      <c r="J3" s="24" t="str">
        <f>'2'!O3</f>
        <v>Красноярского края от 30.07.2021  № 08-122</v>
      </c>
      <c r="K3" s="24"/>
      <c r="L3" s="24"/>
    </row>
    <row r="4" spans="1:40" ht="16.5" customHeight="1" x14ac:dyDescent="0.2">
      <c r="G4" s="61"/>
      <c r="H4" s="61"/>
      <c r="I4" s="61"/>
    </row>
    <row r="5" spans="1:40" ht="18.75" x14ac:dyDescent="0.2">
      <c r="A5" s="305" t="s">
        <v>111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57"/>
      <c r="U5" s="57"/>
      <c r="V5" s="57"/>
      <c r="W5" s="57"/>
      <c r="X5" s="57"/>
      <c r="Y5" s="57"/>
      <c r="Z5" s="57"/>
      <c r="AA5" s="57"/>
      <c r="AB5" s="57"/>
    </row>
    <row r="6" spans="1:40" ht="18.75" x14ac:dyDescent="0.2">
      <c r="A6" s="305" t="s">
        <v>115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57"/>
      <c r="U6" s="57"/>
      <c r="V6" s="57"/>
      <c r="W6" s="57"/>
      <c r="X6" s="57"/>
      <c r="Y6" s="57"/>
      <c r="Z6" s="57"/>
      <c r="AA6" s="57"/>
      <c r="AB6" s="57"/>
    </row>
    <row r="7" spans="1:40" ht="18.75" x14ac:dyDescent="0.3">
      <c r="A7" s="306" t="s">
        <v>354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62"/>
      <c r="U7" s="62"/>
      <c r="V7" s="62"/>
      <c r="W7" s="62"/>
      <c r="X7" s="62"/>
      <c r="Y7" s="62"/>
      <c r="Z7" s="62"/>
      <c r="AA7" s="62"/>
      <c r="AB7" s="62"/>
    </row>
    <row r="8" spans="1:40" ht="15.6" customHeight="1" x14ac:dyDescent="0.2">
      <c r="A8" s="307"/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</row>
    <row r="9" spans="1:40" ht="21.75" customHeight="1" x14ac:dyDescent="0.2">
      <c r="A9" s="298" t="str">
        <f>'2'!A8:S8</f>
        <v xml:space="preserve">Обшество с ограниченной ответственностью «Красноярский жилищно-коммунальный комплекс» 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63"/>
      <c r="U9" s="63"/>
      <c r="V9" s="63"/>
      <c r="W9" s="63"/>
      <c r="X9" s="63"/>
      <c r="Y9" s="63"/>
      <c r="Z9" s="63"/>
      <c r="AA9" s="63"/>
      <c r="AB9" s="63"/>
    </row>
    <row r="10" spans="1:40" ht="15.75" customHeight="1" x14ac:dyDescent="0.2">
      <c r="A10" s="278" t="s">
        <v>114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58"/>
      <c r="U10" s="58"/>
      <c r="V10" s="58"/>
      <c r="W10" s="58"/>
      <c r="X10" s="58"/>
      <c r="Y10" s="58"/>
      <c r="Z10" s="58"/>
      <c r="AA10" s="58"/>
      <c r="AB10" s="58"/>
    </row>
    <row r="11" spans="1:40" s="61" customFormat="1" ht="13.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123" customFormat="1" ht="20.25" customHeight="1" x14ac:dyDescent="0.25">
      <c r="A12" s="304" t="s">
        <v>56</v>
      </c>
      <c r="B12" s="304" t="s">
        <v>322</v>
      </c>
      <c r="C12" s="304" t="s">
        <v>264</v>
      </c>
      <c r="D12" s="304" t="s">
        <v>317</v>
      </c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</row>
    <row r="13" spans="1:40" ht="234" customHeight="1" x14ac:dyDescent="0.2">
      <c r="A13" s="304"/>
      <c r="B13" s="304"/>
      <c r="C13" s="304"/>
      <c r="D13" s="313" t="s">
        <v>29</v>
      </c>
      <c r="E13" s="314"/>
      <c r="F13" s="315"/>
      <c r="G13" s="313" t="s">
        <v>30</v>
      </c>
      <c r="H13" s="314"/>
      <c r="I13" s="315"/>
      <c r="J13" s="313" t="s">
        <v>25</v>
      </c>
      <c r="K13" s="314"/>
      <c r="L13" s="315"/>
      <c r="M13" s="313" t="s">
        <v>26</v>
      </c>
      <c r="N13" s="315"/>
      <c r="O13" s="313" t="s">
        <v>19</v>
      </c>
      <c r="P13" s="314"/>
      <c r="Q13" s="315"/>
      <c r="R13" s="244" t="s">
        <v>23</v>
      </c>
      <c r="S13" s="226" t="s">
        <v>24</v>
      </c>
    </row>
    <row r="14" spans="1:40" ht="301.5" customHeight="1" x14ac:dyDescent="0.2">
      <c r="A14" s="304"/>
      <c r="B14" s="304"/>
      <c r="C14" s="304"/>
      <c r="D14" s="124" t="s">
        <v>514</v>
      </c>
      <c r="E14" s="124" t="s">
        <v>515</v>
      </c>
      <c r="F14" s="124" t="s">
        <v>516</v>
      </c>
      <c r="G14" s="124" t="s">
        <v>517</v>
      </c>
      <c r="H14" s="124" t="s">
        <v>518</v>
      </c>
      <c r="I14" s="124" t="s">
        <v>519</v>
      </c>
      <c r="J14" s="124" t="s">
        <v>425</v>
      </c>
      <c r="K14" s="124" t="s">
        <v>520</v>
      </c>
      <c r="L14" s="124" t="s">
        <v>521</v>
      </c>
      <c r="M14" s="124" t="s">
        <v>524</v>
      </c>
      <c r="N14" s="124" t="s">
        <v>525</v>
      </c>
      <c r="O14" s="124" t="s">
        <v>526</v>
      </c>
      <c r="P14" s="124" t="s">
        <v>527</v>
      </c>
      <c r="Q14" s="124" t="s">
        <v>528</v>
      </c>
      <c r="R14" s="124" t="s">
        <v>529</v>
      </c>
      <c r="S14" s="124" t="s">
        <v>530</v>
      </c>
    </row>
    <row r="15" spans="1:40" s="229" customFormat="1" ht="15.75" x14ac:dyDescent="0.25">
      <c r="A15" s="40">
        <v>1</v>
      </c>
      <c r="B15" s="125">
        <v>2</v>
      </c>
      <c r="C15" s="40">
        <v>3</v>
      </c>
      <c r="D15" s="126" t="s">
        <v>38</v>
      </c>
      <c r="E15" s="126" t="s">
        <v>292</v>
      </c>
      <c r="F15" s="126" t="s">
        <v>535</v>
      </c>
      <c r="G15" s="126" t="s">
        <v>35</v>
      </c>
      <c r="H15" s="126" t="s">
        <v>291</v>
      </c>
      <c r="I15" s="126" t="s">
        <v>534</v>
      </c>
      <c r="J15" s="126" t="s">
        <v>37</v>
      </c>
      <c r="K15" s="126" t="s">
        <v>522</v>
      </c>
      <c r="L15" s="126" t="s">
        <v>523</v>
      </c>
      <c r="M15" s="126" t="s">
        <v>46</v>
      </c>
      <c r="N15" s="126" t="s">
        <v>533</v>
      </c>
      <c r="O15" s="126" t="s">
        <v>48</v>
      </c>
      <c r="P15" s="126" t="s">
        <v>531</v>
      </c>
      <c r="Q15" s="126" t="s">
        <v>532</v>
      </c>
      <c r="R15" s="126" t="s">
        <v>54</v>
      </c>
      <c r="S15" s="126" t="s">
        <v>55</v>
      </c>
    </row>
    <row r="16" spans="1:40" s="229" customFormat="1" ht="15.75" x14ac:dyDescent="0.25">
      <c r="A16" s="127" t="s">
        <v>181</v>
      </c>
      <c r="B16" s="128" t="s">
        <v>182</v>
      </c>
      <c r="C16" s="129" t="s">
        <v>259</v>
      </c>
      <c r="D16" s="130">
        <f>D24</f>
        <v>0</v>
      </c>
      <c r="E16" s="130">
        <f t="shared" ref="E16:S16" si="0">E24</f>
        <v>1.68</v>
      </c>
      <c r="F16" s="130">
        <f t="shared" ref="F16" si="1">F24</f>
        <v>0</v>
      </c>
      <c r="G16" s="130">
        <f t="shared" si="0"/>
        <v>1260</v>
      </c>
      <c r="H16" s="130">
        <f t="shared" si="0"/>
        <v>0</v>
      </c>
      <c r="I16" s="130">
        <f t="shared" ref="I16" si="2">I24</f>
        <v>0.44</v>
      </c>
      <c r="J16" s="130">
        <f t="shared" si="0"/>
        <v>-2.1000000000000001E-2</v>
      </c>
      <c r="K16" s="130">
        <f t="shared" ref="K16:L16" si="3">K24</f>
        <v>0</v>
      </c>
      <c r="L16" s="130">
        <f t="shared" si="3"/>
        <v>0</v>
      </c>
      <c r="M16" s="130">
        <f t="shared" si="0"/>
        <v>0</v>
      </c>
      <c r="N16" s="130">
        <f t="shared" ref="N16" si="4">N24</f>
        <v>0</v>
      </c>
      <c r="O16" s="130">
        <f t="shared" si="0"/>
        <v>27.241</v>
      </c>
      <c r="P16" s="130">
        <f t="shared" ref="P16:Q16" si="5">P24</f>
        <v>0</v>
      </c>
      <c r="Q16" s="130">
        <f t="shared" si="5"/>
        <v>0</v>
      </c>
      <c r="R16" s="130">
        <f t="shared" si="0"/>
        <v>0</v>
      </c>
      <c r="S16" s="130">
        <f t="shared" si="0"/>
        <v>0</v>
      </c>
    </row>
    <row r="17" spans="1:19" ht="15.75" x14ac:dyDescent="0.2">
      <c r="A17" s="43" t="s">
        <v>183</v>
      </c>
      <c r="B17" s="226" t="s">
        <v>184</v>
      </c>
      <c r="C17" s="40" t="s">
        <v>259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</row>
    <row r="18" spans="1:19" s="255" customFormat="1" ht="15.75" x14ac:dyDescent="0.2">
      <c r="A18" s="43" t="s">
        <v>185</v>
      </c>
      <c r="B18" s="254" t="s">
        <v>186</v>
      </c>
      <c r="C18" s="40" t="s">
        <v>259</v>
      </c>
      <c r="D18" s="65">
        <f>D45</f>
        <v>0</v>
      </c>
      <c r="E18" s="65">
        <f t="shared" ref="E18:S18" si="6">E45</f>
        <v>0</v>
      </c>
      <c r="F18" s="65">
        <f t="shared" si="6"/>
        <v>0</v>
      </c>
      <c r="G18" s="65">
        <f t="shared" si="6"/>
        <v>1260</v>
      </c>
      <c r="H18" s="65">
        <f t="shared" si="6"/>
        <v>0</v>
      </c>
      <c r="I18" s="65">
        <f t="shared" si="6"/>
        <v>0.44</v>
      </c>
      <c r="J18" s="65">
        <f t="shared" si="6"/>
        <v>0</v>
      </c>
      <c r="K18" s="65">
        <f t="shared" si="6"/>
        <v>0</v>
      </c>
      <c r="L18" s="65">
        <f t="shared" si="6"/>
        <v>0</v>
      </c>
      <c r="M18" s="65">
        <f t="shared" si="6"/>
        <v>0</v>
      </c>
      <c r="N18" s="65">
        <f t="shared" si="6"/>
        <v>0</v>
      </c>
      <c r="O18" s="65">
        <f t="shared" si="6"/>
        <v>5.1280000000000001</v>
      </c>
      <c r="P18" s="65">
        <f t="shared" si="6"/>
        <v>0</v>
      </c>
      <c r="Q18" s="65">
        <f t="shared" si="6"/>
        <v>0</v>
      </c>
      <c r="R18" s="65">
        <f t="shared" si="6"/>
        <v>0</v>
      </c>
      <c r="S18" s="65">
        <f t="shared" si="6"/>
        <v>0</v>
      </c>
    </row>
    <row r="19" spans="1:19" ht="31.5" x14ac:dyDescent="0.2">
      <c r="A19" s="43" t="s">
        <v>187</v>
      </c>
      <c r="B19" s="226" t="s">
        <v>188</v>
      </c>
      <c r="C19" s="40" t="s">
        <v>259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</row>
    <row r="20" spans="1:19" ht="15.75" x14ac:dyDescent="0.2">
      <c r="A20" s="43" t="s">
        <v>189</v>
      </c>
      <c r="B20" s="226" t="s">
        <v>190</v>
      </c>
      <c r="C20" s="40" t="s">
        <v>259</v>
      </c>
      <c r="D20" s="65">
        <f>D70</f>
        <v>0</v>
      </c>
      <c r="E20" s="65">
        <f t="shared" ref="E20:S20" si="7">E70</f>
        <v>1.68</v>
      </c>
      <c r="F20" s="65">
        <f t="shared" si="7"/>
        <v>0</v>
      </c>
      <c r="G20" s="65">
        <f t="shared" si="7"/>
        <v>0</v>
      </c>
      <c r="H20" s="65">
        <f t="shared" si="7"/>
        <v>0</v>
      </c>
      <c r="I20" s="65">
        <f t="shared" si="7"/>
        <v>0</v>
      </c>
      <c r="J20" s="65">
        <f t="shared" si="7"/>
        <v>-2.1000000000000001E-2</v>
      </c>
      <c r="K20" s="65">
        <f t="shared" si="7"/>
        <v>0</v>
      </c>
      <c r="L20" s="65">
        <f t="shared" si="7"/>
        <v>0</v>
      </c>
      <c r="M20" s="65">
        <f t="shared" si="7"/>
        <v>0</v>
      </c>
      <c r="N20" s="65">
        <f t="shared" si="7"/>
        <v>0</v>
      </c>
      <c r="O20" s="65">
        <f t="shared" si="7"/>
        <v>22.113</v>
      </c>
      <c r="P20" s="65">
        <f t="shared" si="7"/>
        <v>0</v>
      </c>
      <c r="Q20" s="65">
        <f t="shared" si="7"/>
        <v>0</v>
      </c>
      <c r="R20" s="65">
        <f t="shared" si="7"/>
        <v>0</v>
      </c>
      <c r="S20" s="65">
        <f t="shared" si="7"/>
        <v>0</v>
      </c>
    </row>
    <row r="21" spans="1:19" ht="31.5" x14ac:dyDescent="0.2">
      <c r="A21" s="43" t="s">
        <v>191</v>
      </c>
      <c r="B21" s="226" t="s">
        <v>192</v>
      </c>
      <c r="C21" s="40" t="s">
        <v>259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</row>
    <row r="22" spans="1:19" ht="15.75" x14ac:dyDescent="0.2">
      <c r="A22" s="47" t="s">
        <v>193</v>
      </c>
      <c r="B22" s="48" t="s">
        <v>194</v>
      </c>
      <c r="C22" s="49" t="s">
        <v>259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65">
        <v>0</v>
      </c>
      <c r="P22" s="131">
        <v>0</v>
      </c>
      <c r="Q22" s="131">
        <v>0</v>
      </c>
      <c r="R22" s="131">
        <v>0</v>
      </c>
      <c r="S22" s="131">
        <v>0</v>
      </c>
    </row>
    <row r="23" spans="1:19" ht="15.75" x14ac:dyDescent="0.2">
      <c r="A23" s="50"/>
      <c r="B23" s="51"/>
      <c r="C23" s="5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spans="1:19" ht="15.75" x14ac:dyDescent="0.2">
      <c r="A24" s="133" t="s">
        <v>195</v>
      </c>
      <c r="B24" s="134" t="s">
        <v>175</v>
      </c>
      <c r="C24" s="133" t="s">
        <v>259</v>
      </c>
      <c r="D24" s="130">
        <f t="shared" ref="D24:S24" si="8">SUM(D25,D45,D67,D70)</f>
        <v>0</v>
      </c>
      <c r="E24" s="130">
        <f t="shared" si="8"/>
        <v>1.68</v>
      </c>
      <c r="F24" s="130">
        <f t="shared" si="8"/>
        <v>0</v>
      </c>
      <c r="G24" s="130">
        <f t="shared" si="8"/>
        <v>1260</v>
      </c>
      <c r="H24" s="130">
        <f t="shared" si="8"/>
        <v>0</v>
      </c>
      <c r="I24" s="130">
        <f t="shared" si="8"/>
        <v>0.44</v>
      </c>
      <c r="J24" s="130">
        <f t="shared" si="8"/>
        <v>-2.1000000000000001E-2</v>
      </c>
      <c r="K24" s="130">
        <f t="shared" si="8"/>
        <v>0</v>
      </c>
      <c r="L24" s="130">
        <f t="shared" si="8"/>
        <v>0</v>
      </c>
      <c r="M24" s="130">
        <f t="shared" si="8"/>
        <v>0</v>
      </c>
      <c r="N24" s="130">
        <f t="shared" si="8"/>
        <v>0</v>
      </c>
      <c r="O24" s="130">
        <f t="shared" si="8"/>
        <v>27.241</v>
      </c>
      <c r="P24" s="130">
        <f t="shared" si="8"/>
        <v>0</v>
      </c>
      <c r="Q24" s="130">
        <f t="shared" si="8"/>
        <v>0</v>
      </c>
      <c r="R24" s="130">
        <f t="shared" si="8"/>
        <v>0</v>
      </c>
      <c r="S24" s="130">
        <f t="shared" si="8"/>
        <v>0</v>
      </c>
    </row>
    <row r="25" spans="1:19" ht="15.75" x14ac:dyDescent="0.2">
      <c r="A25" s="64" t="s">
        <v>120</v>
      </c>
      <c r="B25" s="53" t="s">
        <v>196</v>
      </c>
      <c r="C25" s="64" t="s">
        <v>259</v>
      </c>
      <c r="D25" s="65">
        <v>0</v>
      </c>
      <c r="E25" s="65">
        <v>0</v>
      </c>
      <c r="F25" s="65">
        <v>0</v>
      </c>
      <c r="G25" s="68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8">
        <v>0</v>
      </c>
      <c r="N25" s="65">
        <v>0</v>
      </c>
      <c r="O25" s="68">
        <v>0</v>
      </c>
      <c r="P25" s="65">
        <v>0</v>
      </c>
      <c r="Q25" s="65">
        <v>0</v>
      </c>
      <c r="R25" s="68">
        <v>0</v>
      </c>
      <c r="S25" s="68">
        <v>0</v>
      </c>
    </row>
    <row r="26" spans="1:19" ht="31.5" x14ac:dyDescent="0.2">
      <c r="A26" s="64" t="s">
        <v>121</v>
      </c>
      <c r="B26" s="53" t="s">
        <v>197</v>
      </c>
      <c r="C26" s="64" t="s">
        <v>259</v>
      </c>
      <c r="D26" s="65">
        <v>0</v>
      </c>
      <c r="E26" s="65">
        <v>0</v>
      </c>
      <c r="F26" s="65">
        <v>0</v>
      </c>
      <c r="G26" s="68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8">
        <v>0</v>
      </c>
      <c r="N26" s="65">
        <v>0</v>
      </c>
      <c r="O26" s="68">
        <v>0</v>
      </c>
      <c r="P26" s="65">
        <v>0</v>
      </c>
      <c r="Q26" s="65">
        <v>0</v>
      </c>
      <c r="R26" s="68">
        <v>0</v>
      </c>
      <c r="S26" s="68">
        <v>0</v>
      </c>
    </row>
    <row r="27" spans="1:19" ht="31.5" x14ac:dyDescent="0.2">
      <c r="A27" s="64" t="s">
        <v>135</v>
      </c>
      <c r="B27" s="53" t="s">
        <v>198</v>
      </c>
      <c r="C27" s="64" t="s">
        <v>259</v>
      </c>
      <c r="D27" s="65">
        <v>0</v>
      </c>
      <c r="E27" s="65">
        <v>0</v>
      </c>
      <c r="F27" s="65">
        <v>0</v>
      </c>
      <c r="G27" s="68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8">
        <v>0</v>
      </c>
      <c r="N27" s="65">
        <v>0</v>
      </c>
      <c r="O27" s="68">
        <v>0</v>
      </c>
      <c r="P27" s="65">
        <v>0</v>
      </c>
      <c r="Q27" s="65">
        <v>0</v>
      </c>
      <c r="R27" s="68">
        <v>0</v>
      </c>
      <c r="S27" s="68">
        <v>0</v>
      </c>
    </row>
    <row r="28" spans="1:19" ht="31.5" x14ac:dyDescent="0.2">
      <c r="A28" s="64" t="s">
        <v>199</v>
      </c>
      <c r="B28" s="53" t="s">
        <v>200</v>
      </c>
      <c r="C28" s="64" t="s">
        <v>259</v>
      </c>
      <c r="D28" s="65">
        <v>0</v>
      </c>
      <c r="E28" s="65">
        <v>0</v>
      </c>
      <c r="F28" s="65">
        <v>0</v>
      </c>
      <c r="G28" s="68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8">
        <v>0</v>
      </c>
      <c r="N28" s="65">
        <v>0</v>
      </c>
      <c r="O28" s="68">
        <v>0</v>
      </c>
      <c r="P28" s="65">
        <v>0</v>
      </c>
      <c r="Q28" s="65">
        <v>0</v>
      </c>
      <c r="R28" s="68">
        <v>0</v>
      </c>
      <c r="S28" s="68">
        <v>0</v>
      </c>
    </row>
    <row r="29" spans="1:19" ht="31.5" x14ac:dyDescent="0.2">
      <c r="A29" s="64" t="s">
        <v>201</v>
      </c>
      <c r="B29" s="53" t="s">
        <v>202</v>
      </c>
      <c r="C29" s="64" t="s">
        <v>259</v>
      </c>
      <c r="D29" s="65">
        <v>0</v>
      </c>
      <c r="E29" s="65">
        <v>0</v>
      </c>
      <c r="F29" s="65">
        <v>0</v>
      </c>
      <c r="G29" s="68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8">
        <v>0</v>
      </c>
      <c r="N29" s="65">
        <v>0</v>
      </c>
      <c r="O29" s="68">
        <v>0</v>
      </c>
      <c r="P29" s="65">
        <v>0</v>
      </c>
      <c r="Q29" s="65">
        <v>0</v>
      </c>
      <c r="R29" s="68">
        <v>0</v>
      </c>
      <c r="S29" s="68">
        <v>0</v>
      </c>
    </row>
    <row r="30" spans="1:19" ht="31.5" x14ac:dyDescent="0.2">
      <c r="A30" s="64" t="s">
        <v>122</v>
      </c>
      <c r="B30" s="53" t="s">
        <v>203</v>
      </c>
      <c r="C30" s="64" t="s">
        <v>259</v>
      </c>
      <c r="D30" s="65">
        <v>0</v>
      </c>
      <c r="E30" s="65">
        <v>0</v>
      </c>
      <c r="F30" s="65">
        <v>0</v>
      </c>
      <c r="G30" s="68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8">
        <v>0</v>
      </c>
      <c r="N30" s="65">
        <v>0</v>
      </c>
      <c r="O30" s="68">
        <v>0</v>
      </c>
      <c r="P30" s="65">
        <v>0</v>
      </c>
      <c r="Q30" s="65">
        <v>0</v>
      </c>
      <c r="R30" s="68">
        <v>0</v>
      </c>
      <c r="S30" s="68">
        <v>0</v>
      </c>
    </row>
    <row r="31" spans="1:19" ht="31.5" x14ac:dyDescent="0.2">
      <c r="A31" s="64" t="s">
        <v>204</v>
      </c>
      <c r="B31" s="53" t="s">
        <v>205</v>
      </c>
      <c r="C31" s="64" t="s">
        <v>259</v>
      </c>
      <c r="D31" s="65">
        <v>0</v>
      </c>
      <c r="E31" s="65">
        <v>0</v>
      </c>
      <c r="F31" s="65">
        <v>0</v>
      </c>
      <c r="G31" s="68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8">
        <v>0</v>
      </c>
      <c r="N31" s="65">
        <v>0</v>
      </c>
      <c r="O31" s="68">
        <v>0</v>
      </c>
      <c r="P31" s="65">
        <v>0</v>
      </c>
      <c r="Q31" s="65">
        <v>0</v>
      </c>
      <c r="R31" s="68">
        <v>0</v>
      </c>
      <c r="S31" s="68">
        <v>0</v>
      </c>
    </row>
    <row r="32" spans="1:19" ht="31.5" x14ac:dyDescent="0.2">
      <c r="A32" s="64" t="s">
        <v>206</v>
      </c>
      <c r="B32" s="53" t="s">
        <v>207</v>
      </c>
      <c r="C32" s="64" t="s">
        <v>259</v>
      </c>
      <c r="D32" s="65">
        <v>0</v>
      </c>
      <c r="E32" s="65">
        <v>0</v>
      </c>
      <c r="F32" s="65">
        <v>0</v>
      </c>
      <c r="G32" s="68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8">
        <v>0</v>
      </c>
      <c r="N32" s="65">
        <v>0</v>
      </c>
      <c r="O32" s="68">
        <v>0</v>
      </c>
      <c r="P32" s="65">
        <v>0</v>
      </c>
      <c r="Q32" s="65">
        <v>0</v>
      </c>
      <c r="R32" s="68">
        <v>0</v>
      </c>
      <c r="S32" s="68">
        <v>0</v>
      </c>
    </row>
    <row r="33" spans="1:19" ht="31.5" x14ac:dyDescent="0.2">
      <c r="A33" s="64" t="s">
        <v>123</v>
      </c>
      <c r="B33" s="53" t="s">
        <v>208</v>
      </c>
      <c r="C33" s="64" t="s">
        <v>259</v>
      </c>
      <c r="D33" s="65">
        <v>0</v>
      </c>
      <c r="E33" s="65">
        <v>0</v>
      </c>
      <c r="F33" s="65">
        <v>0</v>
      </c>
      <c r="G33" s="68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8">
        <v>0</v>
      </c>
      <c r="N33" s="65">
        <v>0</v>
      </c>
      <c r="O33" s="68">
        <v>0</v>
      </c>
      <c r="P33" s="65">
        <v>0</v>
      </c>
      <c r="Q33" s="65">
        <v>0</v>
      </c>
      <c r="R33" s="68">
        <v>0</v>
      </c>
      <c r="S33" s="68">
        <v>0</v>
      </c>
    </row>
    <row r="34" spans="1:19" ht="31.5" x14ac:dyDescent="0.2">
      <c r="A34" s="64" t="s">
        <v>136</v>
      </c>
      <c r="B34" s="53" t="s">
        <v>209</v>
      </c>
      <c r="C34" s="64" t="s">
        <v>259</v>
      </c>
      <c r="D34" s="65">
        <v>0</v>
      </c>
      <c r="E34" s="65">
        <v>0</v>
      </c>
      <c r="F34" s="65">
        <v>0</v>
      </c>
      <c r="G34" s="68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8">
        <v>0</v>
      </c>
      <c r="N34" s="65">
        <v>0</v>
      </c>
      <c r="O34" s="68">
        <v>0</v>
      </c>
      <c r="P34" s="65">
        <v>0</v>
      </c>
      <c r="Q34" s="65">
        <v>0</v>
      </c>
      <c r="R34" s="68">
        <v>0</v>
      </c>
      <c r="S34" s="68">
        <v>0</v>
      </c>
    </row>
    <row r="35" spans="1:19" ht="63" x14ac:dyDescent="0.2">
      <c r="A35" s="64" t="s">
        <v>136</v>
      </c>
      <c r="B35" s="53" t="s">
        <v>210</v>
      </c>
      <c r="C35" s="64" t="s">
        <v>259</v>
      </c>
      <c r="D35" s="65">
        <v>0</v>
      </c>
      <c r="E35" s="65">
        <v>0</v>
      </c>
      <c r="F35" s="65">
        <v>0</v>
      </c>
      <c r="G35" s="68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8">
        <v>0</v>
      </c>
      <c r="N35" s="65">
        <v>0</v>
      </c>
      <c r="O35" s="68">
        <v>0</v>
      </c>
      <c r="P35" s="65">
        <v>0</v>
      </c>
      <c r="Q35" s="65">
        <v>0</v>
      </c>
      <c r="R35" s="68">
        <v>0</v>
      </c>
      <c r="S35" s="68">
        <v>0</v>
      </c>
    </row>
    <row r="36" spans="1:19" ht="47.25" x14ac:dyDescent="0.2">
      <c r="A36" s="64" t="s">
        <v>136</v>
      </c>
      <c r="B36" s="53" t="s">
        <v>211</v>
      </c>
      <c r="C36" s="64" t="s">
        <v>259</v>
      </c>
      <c r="D36" s="65">
        <v>0</v>
      </c>
      <c r="E36" s="65">
        <v>0</v>
      </c>
      <c r="F36" s="65">
        <v>0</v>
      </c>
      <c r="G36" s="68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8">
        <v>0</v>
      </c>
      <c r="N36" s="65">
        <v>0</v>
      </c>
      <c r="O36" s="68">
        <v>0</v>
      </c>
      <c r="P36" s="65">
        <v>0</v>
      </c>
      <c r="Q36" s="65">
        <v>0</v>
      </c>
      <c r="R36" s="68">
        <v>0</v>
      </c>
      <c r="S36" s="68">
        <v>0</v>
      </c>
    </row>
    <row r="37" spans="1:19" ht="47.25" x14ac:dyDescent="0.2">
      <c r="A37" s="64" t="s">
        <v>136</v>
      </c>
      <c r="B37" s="53" t="s">
        <v>212</v>
      </c>
      <c r="C37" s="64" t="s">
        <v>259</v>
      </c>
      <c r="D37" s="65">
        <v>0</v>
      </c>
      <c r="E37" s="65">
        <v>0</v>
      </c>
      <c r="F37" s="65">
        <v>0</v>
      </c>
      <c r="G37" s="68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8">
        <v>0</v>
      </c>
      <c r="N37" s="65">
        <v>0</v>
      </c>
      <c r="O37" s="68">
        <v>0</v>
      </c>
      <c r="P37" s="65">
        <v>0</v>
      </c>
      <c r="Q37" s="65">
        <v>0</v>
      </c>
      <c r="R37" s="68">
        <v>0</v>
      </c>
      <c r="S37" s="68">
        <v>0</v>
      </c>
    </row>
    <row r="38" spans="1:19" ht="31.5" x14ac:dyDescent="0.2">
      <c r="A38" s="64" t="s">
        <v>137</v>
      </c>
      <c r="B38" s="53" t="s">
        <v>209</v>
      </c>
      <c r="C38" s="64" t="s">
        <v>259</v>
      </c>
      <c r="D38" s="65">
        <v>0</v>
      </c>
      <c r="E38" s="65">
        <v>0</v>
      </c>
      <c r="F38" s="65">
        <v>0</v>
      </c>
      <c r="G38" s="68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8">
        <v>0</v>
      </c>
      <c r="N38" s="65">
        <v>0</v>
      </c>
      <c r="O38" s="68">
        <v>0</v>
      </c>
      <c r="P38" s="65">
        <v>0</v>
      </c>
      <c r="Q38" s="65">
        <v>0</v>
      </c>
      <c r="R38" s="68">
        <v>0</v>
      </c>
      <c r="S38" s="68">
        <v>0</v>
      </c>
    </row>
    <row r="39" spans="1:19" ht="63" x14ac:dyDescent="0.2">
      <c r="A39" s="64" t="s">
        <v>137</v>
      </c>
      <c r="B39" s="53" t="s">
        <v>210</v>
      </c>
      <c r="C39" s="64" t="s">
        <v>259</v>
      </c>
      <c r="D39" s="65">
        <v>0</v>
      </c>
      <c r="E39" s="65">
        <v>0</v>
      </c>
      <c r="F39" s="65">
        <v>0</v>
      </c>
      <c r="G39" s="68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8">
        <v>0</v>
      </c>
      <c r="N39" s="65">
        <v>0</v>
      </c>
      <c r="O39" s="68">
        <v>0</v>
      </c>
      <c r="P39" s="65">
        <v>0</v>
      </c>
      <c r="Q39" s="65">
        <v>0</v>
      </c>
      <c r="R39" s="68">
        <v>0</v>
      </c>
      <c r="S39" s="68">
        <v>0</v>
      </c>
    </row>
    <row r="40" spans="1:19" ht="47.25" x14ac:dyDescent="0.2">
      <c r="A40" s="64" t="s">
        <v>137</v>
      </c>
      <c r="B40" s="53" t="s">
        <v>211</v>
      </c>
      <c r="C40" s="64" t="s">
        <v>259</v>
      </c>
      <c r="D40" s="65">
        <v>0</v>
      </c>
      <c r="E40" s="65">
        <v>0</v>
      </c>
      <c r="F40" s="65">
        <v>0</v>
      </c>
      <c r="G40" s="68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8">
        <v>0</v>
      </c>
      <c r="N40" s="65">
        <v>0</v>
      </c>
      <c r="O40" s="68">
        <v>0</v>
      </c>
      <c r="P40" s="65">
        <v>0</v>
      </c>
      <c r="Q40" s="65">
        <v>0</v>
      </c>
      <c r="R40" s="68">
        <v>0</v>
      </c>
      <c r="S40" s="68">
        <v>0</v>
      </c>
    </row>
    <row r="41" spans="1:19" ht="47.25" x14ac:dyDescent="0.2">
      <c r="A41" s="64" t="s">
        <v>137</v>
      </c>
      <c r="B41" s="53" t="s">
        <v>213</v>
      </c>
      <c r="C41" s="64" t="s">
        <v>259</v>
      </c>
      <c r="D41" s="65">
        <v>0</v>
      </c>
      <c r="E41" s="65">
        <v>0</v>
      </c>
      <c r="F41" s="65">
        <v>0</v>
      </c>
      <c r="G41" s="68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8">
        <v>0</v>
      </c>
      <c r="N41" s="65">
        <v>0</v>
      </c>
      <c r="O41" s="68">
        <v>0</v>
      </c>
      <c r="P41" s="65">
        <v>0</v>
      </c>
      <c r="Q41" s="65">
        <v>0</v>
      </c>
      <c r="R41" s="68">
        <v>0</v>
      </c>
      <c r="S41" s="68">
        <v>0</v>
      </c>
    </row>
    <row r="42" spans="1:19" ht="47.25" x14ac:dyDescent="0.2">
      <c r="A42" s="64" t="s">
        <v>124</v>
      </c>
      <c r="B42" s="53" t="s">
        <v>214</v>
      </c>
      <c r="C42" s="64" t="s">
        <v>259</v>
      </c>
      <c r="D42" s="65">
        <v>0</v>
      </c>
      <c r="E42" s="65">
        <v>0</v>
      </c>
      <c r="F42" s="65">
        <v>0</v>
      </c>
      <c r="G42" s="68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8">
        <v>0</v>
      </c>
      <c r="N42" s="65">
        <v>0</v>
      </c>
      <c r="O42" s="68">
        <v>0</v>
      </c>
      <c r="P42" s="65">
        <v>0</v>
      </c>
      <c r="Q42" s="65">
        <v>0</v>
      </c>
      <c r="R42" s="68">
        <v>0</v>
      </c>
      <c r="S42" s="68">
        <v>0</v>
      </c>
    </row>
    <row r="43" spans="1:19" ht="47.25" x14ac:dyDescent="0.2">
      <c r="A43" s="64" t="s">
        <v>215</v>
      </c>
      <c r="B43" s="53" t="s">
        <v>216</v>
      </c>
      <c r="C43" s="64" t="s">
        <v>259</v>
      </c>
      <c r="D43" s="65">
        <v>0</v>
      </c>
      <c r="E43" s="65">
        <v>0</v>
      </c>
      <c r="F43" s="65">
        <v>0</v>
      </c>
      <c r="G43" s="68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8">
        <v>0</v>
      </c>
      <c r="N43" s="65">
        <v>0</v>
      </c>
      <c r="O43" s="68">
        <v>0</v>
      </c>
      <c r="P43" s="65">
        <v>0</v>
      </c>
      <c r="Q43" s="65">
        <v>0</v>
      </c>
      <c r="R43" s="68">
        <v>0</v>
      </c>
      <c r="S43" s="68">
        <v>0</v>
      </c>
    </row>
    <row r="44" spans="1:19" ht="47.25" x14ac:dyDescent="0.2">
      <c r="A44" s="64" t="s">
        <v>217</v>
      </c>
      <c r="B44" s="53" t="s">
        <v>218</v>
      </c>
      <c r="C44" s="64" t="s">
        <v>259</v>
      </c>
      <c r="D44" s="65">
        <v>0</v>
      </c>
      <c r="E44" s="65">
        <v>0</v>
      </c>
      <c r="F44" s="65">
        <v>0</v>
      </c>
      <c r="G44" s="68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8">
        <v>0</v>
      </c>
      <c r="N44" s="65">
        <v>0</v>
      </c>
      <c r="O44" s="68">
        <v>0</v>
      </c>
      <c r="P44" s="65">
        <v>0</v>
      </c>
      <c r="Q44" s="65">
        <v>0</v>
      </c>
      <c r="R44" s="68">
        <v>0</v>
      </c>
      <c r="S44" s="68">
        <v>0</v>
      </c>
    </row>
    <row r="45" spans="1:19" ht="15.75" x14ac:dyDescent="0.2">
      <c r="A45" s="64" t="s">
        <v>125</v>
      </c>
      <c r="B45" s="53" t="s">
        <v>219</v>
      </c>
      <c r="C45" s="64" t="s">
        <v>259</v>
      </c>
      <c r="D45" s="65">
        <f t="shared" ref="D45:S45" si="9">SUM(D46,D50)</f>
        <v>0</v>
      </c>
      <c r="E45" s="65">
        <f t="shared" si="9"/>
        <v>0</v>
      </c>
      <c r="F45" s="65">
        <f t="shared" ref="F45" si="10">SUM(F46,F50)</f>
        <v>0</v>
      </c>
      <c r="G45" s="65">
        <f t="shared" si="9"/>
        <v>1260</v>
      </c>
      <c r="H45" s="65">
        <f t="shared" si="9"/>
        <v>0</v>
      </c>
      <c r="I45" s="65">
        <f t="shared" ref="I45" si="11">SUM(I46,I50)</f>
        <v>0.44</v>
      </c>
      <c r="J45" s="65">
        <f t="shared" si="9"/>
        <v>0</v>
      </c>
      <c r="K45" s="65">
        <f t="shared" ref="K45:L45" si="12">SUM(K46,K50)</f>
        <v>0</v>
      </c>
      <c r="L45" s="65">
        <f t="shared" si="12"/>
        <v>0</v>
      </c>
      <c r="M45" s="65">
        <f t="shared" si="9"/>
        <v>0</v>
      </c>
      <c r="N45" s="65">
        <f t="shared" ref="N45" si="13">SUM(N46,N50)</f>
        <v>0</v>
      </c>
      <c r="O45" s="65">
        <f t="shared" si="9"/>
        <v>5.1280000000000001</v>
      </c>
      <c r="P45" s="65">
        <f t="shared" ref="P45:Q45" si="14">SUM(P46,P50)</f>
        <v>0</v>
      </c>
      <c r="Q45" s="65">
        <f t="shared" si="14"/>
        <v>0</v>
      </c>
      <c r="R45" s="65">
        <f t="shared" si="9"/>
        <v>0</v>
      </c>
      <c r="S45" s="65">
        <f t="shared" si="9"/>
        <v>0</v>
      </c>
    </row>
    <row r="46" spans="1:19" ht="31.5" x14ac:dyDescent="0.2">
      <c r="A46" s="64" t="s">
        <v>138</v>
      </c>
      <c r="B46" s="53" t="s">
        <v>220</v>
      </c>
      <c r="C46" s="64" t="s">
        <v>259</v>
      </c>
      <c r="D46" s="65">
        <f>SUM(D47,D48)</f>
        <v>0</v>
      </c>
      <c r="E46" s="65">
        <f t="shared" ref="E46:S46" si="15">SUM(E47,E48)</f>
        <v>0</v>
      </c>
      <c r="F46" s="65">
        <f t="shared" ref="F46" si="16">SUM(F47,F48)</f>
        <v>0</v>
      </c>
      <c r="G46" s="65">
        <f t="shared" si="15"/>
        <v>1260</v>
      </c>
      <c r="H46" s="65">
        <f t="shared" si="15"/>
        <v>0</v>
      </c>
      <c r="I46" s="65">
        <f t="shared" ref="I46" si="17">SUM(I47,I48)</f>
        <v>0</v>
      </c>
      <c r="J46" s="65">
        <f t="shared" si="15"/>
        <v>0</v>
      </c>
      <c r="K46" s="65">
        <f t="shared" ref="K46:L46" si="18">SUM(K47,K48)</f>
        <v>0</v>
      </c>
      <c r="L46" s="65">
        <f t="shared" si="18"/>
        <v>0</v>
      </c>
      <c r="M46" s="65">
        <f t="shared" si="15"/>
        <v>0</v>
      </c>
      <c r="N46" s="65">
        <f t="shared" ref="N46" si="19">SUM(N47,N48)</f>
        <v>0</v>
      </c>
      <c r="O46" s="65">
        <f t="shared" si="15"/>
        <v>4.0830000000000002</v>
      </c>
      <c r="P46" s="65">
        <f t="shared" ref="P46:Q46" si="20">SUM(P47,P48)</f>
        <v>0</v>
      </c>
      <c r="Q46" s="65">
        <f t="shared" si="20"/>
        <v>0</v>
      </c>
      <c r="R46" s="65">
        <f t="shared" si="15"/>
        <v>0</v>
      </c>
      <c r="S46" s="65">
        <f t="shared" si="15"/>
        <v>0</v>
      </c>
    </row>
    <row r="47" spans="1:19" ht="15.75" x14ac:dyDescent="0.2">
      <c r="A47" s="64" t="s">
        <v>139</v>
      </c>
      <c r="B47" s="53" t="s">
        <v>221</v>
      </c>
      <c r="C47" s="64" t="s">
        <v>259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</row>
    <row r="48" spans="1:19" ht="31.5" x14ac:dyDescent="0.2">
      <c r="A48" s="64" t="s">
        <v>140</v>
      </c>
      <c r="B48" s="53" t="s">
        <v>222</v>
      </c>
      <c r="C48" s="64" t="s">
        <v>259</v>
      </c>
      <c r="D48" s="65">
        <f t="shared" ref="D48:S48" si="21">SUM(D49:D49)</f>
        <v>0</v>
      </c>
      <c r="E48" s="65">
        <f t="shared" si="21"/>
        <v>0</v>
      </c>
      <c r="F48" s="65">
        <f t="shared" si="21"/>
        <v>0</v>
      </c>
      <c r="G48" s="65">
        <f t="shared" si="21"/>
        <v>1260</v>
      </c>
      <c r="H48" s="65">
        <f t="shared" si="21"/>
        <v>0</v>
      </c>
      <c r="I48" s="65">
        <f t="shared" si="21"/>
        <v>0</v>
      </c>
      <c r="J48" s="65">
        <f t="shared" si="21"/>
        <v>0</v>
      </c>
      <c r="K48" s="65">
        <f t="shared" si="21"/>
        <v>0</v>
      </c>
      <c r="L48" s="65">
        <f t="shared" si="21"/>
        <v>0</v>
      </c>
      <c r="M48" s="65">
        <f t="shared" si="21"/>
        <v>0</v>
      </c>
      <c r="N48" s="65">
        <f t="shared" si="21"/>
        <v>0</v>
      </c>
      <c r="O48" s="65">
        <f t="shared" si="21"/>
        <v>4.0830000000000002</v>
      </c>
      <c r="P48" s="65">
        <f t="shared" si="21"/>
        <v>0</v>
      </c>
      <c r="Q48" s="65">
        <f t="shared" si="21"/>
        <v>0</v>
      </c>
      <c r="R48" s="65">
        <f t="shared" si="21"/>
        <v>0</v>
      </c>
      <c r="S48" s="65">
        <f t="shared" si="21"/>
        <v>0</v>
      </c>
    </row>
    <row r="49" spans="1:19" ht="184.5" customHeight="1" x14ac:dyDescent="0.2">
      <c r="A49" s="64" t="s">
        <v>140</v>
      </c>
      <c r="B49" s="53" t="s">
        <v>505</v>
      </c>
      <c r="C49" s="53" t="s">
        <v>408</v>
      </c>
      <c r="D49" s="65">
        <v>0</v>
      </c>
      <c r="E49" s="68">
        <v>0</v>
      </c>
      <c r="F49" s="68">
        <v>0</v>
      </c>
      <c r="G49" s="68">
        <v>1260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4.0830000000000002</v>
      </c>
      <c r="P49" s="68">
        <v>0</v>
      </c>
      <c r="Q49" s="68">
        <v>0</v>
      </c>
      <c r="R49" s="68">
        <v>0</v>
      </c>
      <c r="S49" s="68">
        <v>0</v>
      </c>
    </row>
    <row r="50" spans="1:19" ht="31.5" x14ac:dyDescent="0.2">
      <c r="A50" s="64" t="s">
        <v>141</v>
      </c>
      <c r="B50" s="53" t="s">
        <v>223</v>
      </c>
      <c r="C50" s="64" t="s">
        <v>259</v>
      </c>
      <c r="D50" s="65">
        <f>SUM(D51,D52)</f>
        <v>0</v>
      </c>
      <c r="E50" s="65">
        <f t="shared" ref="E50:S50" si="22">SUM(E51,E52)</f>
        <v>0</v>
      </c>
      <c r="F50" s="65">
        <f t="shared" ref="F50" si="23">SUM(F51,F52)</f>
        <v>0</v>
      </c>
      <c r="G50" s="65">
        <f t="shared" si="22"/>
        <v>0</v>
      </c>
      <c r="H50" s="65">
        <f t="shared" si="22"/>
        <v>0</v>
      </c>
      <c r="I50" s="65">
        <f t="shared" ref="I50" si="24">SUM(I51,I52)</f>
        <v>0.44</v>
      </c>
      <c r="J50" s="65">
        <f t="shared" si="22"/>
        <v>0</v>
      </c>
      <c r="K50" s="65">
        <f t="shared" ref="K50:L50" si="25">SUM(K51,K52)</f>
        <v>0</v>
      </c>
      <c r="L50" s="65">
        <f t="shared" si="25"/>
        <v>0</v>
      </c>
      <c r="M50" s="65">
        <f t="shared" si="22"/>
        <v>0</v>
      </c>
      <c r="N50" s="65">
        <f t="shared" ref="N50" si="26">SUM(N51,N52)</f>
        <v>0</v>
      </c>
      <c r="O50" s="65">
        <f t="shared" si="22"/>
        <v>1.0449999999999999</v>
      </c>
      <c r="P50" s="65">
        <f t="shared" ref="P50:Q50" si="27">SUM(P51,P52)</f>
        <v>0</v>
      </c>
      <c r="Q50" s="65">
        <f t="shared" si="27"/>
        <v>0</v>
      </c>
      <c r="R50" s="65">
        <f t="shared" si="22"/>
        <v>0</v>
      </c>
      <c r="S50" s="65">
        <f t="shared" si="22"/>
        <v>0</v>
      </c>
    </row>
    <row r="51" spans="1:19" ht="15.75" x14ac:dyDescent="0.2">
      <c r="A51" s="64" t="s">
        <v>224</v>
      </c>
      <c r="B51" s="53" t="s">
        <v>225</v>
      </c>
      <c r="C51" s="64" t="s">
        <v>259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</row>
    <row r="52" spans="1:19" ht="31.5" x14ac:dyDescent="0.2">
      <c r="A52" s="64" t="s">
        <v>226</v>
      </c>
      <c r="B52" s="53" t="s">
        <v>227</v>
      </c>
      <c r="C52" s="64" t="s">
        <v>259</v>
      </c>
      <c r="D52" s="65">
        <f>SUM(D53:D54)</f>
        <v>0</v>
      </c>
      <c r="E52" s="65">
        <f t="shared" ref="E52:S52" si="28">SUM(E53:E54)</f>
        <v>0</v>
      </c>
      <c r="F52" s="65">
        <f t="shared" ref="F52" si="29">SUM(F53:F54)</f>
        <v>0</v>
      </c>
      <c r="G52" s="65">
        <f t="shared" si="28"/>
        <v>0</v>
      </c>
      <c r="H52" s="65">
        <f t="shared" si="28"/>
        <v>0</v>
      </c>
      <c r="I52" s="65">
        <f t="shared" ref="I52" si="30">SUM(I53:I54)</f>
        <v>0.44</v>
      </c>
      <c r="J52" s="65">
        <f t="shared" si="28"/>
        <v>0</v>
      </c>
      <c r="K52" s="65">
        <f t="shared" ref="K52:L52" si="31">SUM(K53:K54)</f>
        <v>0</v>
      </c>
      <c r="L52" s="65">
        <f t="shared" si="31"/>
        <v>0</v>
      </c>
      <c r="M52" s="65">
        <f t="shared" si="28"/>
        <v>0</v>
      </c>
      <c r="N52" s="65">
        <f t="shared" ref="N52" si="32">SUM(N53:N54)</f>
        <v>0</v>
      </c>
      <c r="O52" s="65">
        <f t="shared" si="28"/>
        <v>1.0449999999999999</v>
      </c>
      <c r="P52" s="65">
        <f t="shared" ref="P52:Q52" si="33">SUM(P53:P54)</f>
        <v>0</v>
      </c>
      <c r="Q52" s="65">
        <f t="shared" si="33"/>
        <v>0</v>
      </c>
      <c r="R52" s="65">
        <f t="shared" si="28"/>
        <v>0</v>
      </c>
      <c r="S52" s="65">
        <f t="shared" si="28"/>
        <v>0</v>
      </c>
    </row>
    <row r="53" spans="1:19" ht="57.6" customHeight="1" x14ac:dyDescent="0.2">
      <c r="A53" s="64" t="s">
        <v>226</v>
      </c>
      <c r="B53" s="53" t="s">
        <v>499</v>
      </c>
      <c r="C53" s="53" t="s">
        <v>413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0.08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0.36599999999999999</v>
      </c>
      <c r="P53" s="65">
        <v>0</v>
      </c>
      <c r="Q53" s="65">
        <v>0</v>
      </c>
      <c r="R53" s="65">
        <v>0</v>
      </c>
      <c r="S53" s="65">
        <v>0</v>
      </c>
    </row>
    <row r="54" spans="1:19" ht="121.5" customHeight="1" x14ac:dyDescent="0.2">
      <c r="A54" s="64" t="s">
        <v>226</v>
      </c>
      <c r="B54" s="53" t="s">
        <v>497</v>
      </c>
      <c r="C54" s="53" t="s">
        <v>414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0.36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0.67900000000000005</v>
      </c>
      <c r="P54" s="65">
        <v>0</v>
      </c>
      <c r="Q54" s="65">
        <v>0</v>
      </c>
      <c r="R54" s="65">
        <v>0</v>
      </c>
      <c r="S54" s="65">
        <v>0</v>
      </c>
    </row>
    <row r="55" spans="1:19" ht="31.5" x14ac:dyDescent="0.2">
      <c r="A55" s="64" t="s">
        <v>142</v>
      </c>
      <c r="B55" s="53" t="s">
        <v>228</v>
      </c>
      <c r="C55" s="64" t="s">
        <v>259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8">
        <v>0</v>
      </c>
      <c r="N55" s="65">
        <v>0</v>
      </c>
      <c r="O55" s="68">
        <v>0</v>
      </c>
      <c r="P55" s="65">
        <v>0</v>
      </c>
      <c r="Q55" s="65">
        <v>0</v>
      </c>
      <c r="R55" s="68">
        <v>0</v>
      </c>
      <c r="S55" s="68">
        <v>0</v>
      </c>
    </row>
    <row r="56" spans="1:19" ht="15.75" x14ac:dyDescent="0.2">
      <c r="A56" s="64" t="s">
        <v>143</v>
      </c>
      <c r="B56" s="53" t="s">
        <v>229</v>
      </c>
      <c r="C56" s="64" t="s">
        <v>259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8">
        <v>0</v>
      </c>
      <c r="N56" s="65">
        <v>0</v>
      </c>
      <c r="O56" s="68">
        <v>0</v>
      </c>
      <c r="P56" s="65">
        <v>0</v>
      </c>
      <c r="Q56" s="65">
        <v>0</v>
      </c>
      <c r="R56" s="68">
        <v>0</v>
      </c>
      <c r="S56" s="68">
        <v>0</v>
      </c>
    </row>
    <row r="57" spans="1:19" ht="15.75" x14ac:dyDescent="0.2">
      <c r="A57" s="64" t="s">
        <v>144</v>
      </c>
      <c r="B57" s="53" t="s">
        <v>230</v>
      </c>
      <c r="C57" s="64" t="s">
        <v>259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8">
        <v>0</v>
      </c>
      <c r="N57" s="65">
        <v>0</v>
      </c>
      <c r="O57" s="68">
        <v>0</v>
      </c>
      <c r="P57" s="65">
        <v>0</v>
      </c>
      <c r="Q57" s="65">
        <v>0</v>
      </c>
      <c r="R57" s="68">
        <v>0</v>
      </c>
      <c r="S57" s="68">
        <v>0</v>
      </c>
    </row>
    <row r="58" spans="1:19" ht="15.75" x14ac:dyDescent="0.2">
      <c r="A58" s="64" t="s">
        <v>231</v>
      </c>
      <c r="B58" s="53" t="s">
        <v>232</v>
      </c>
      <c r="C58" s="64" t="s">
        <v>259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8">
        <v>0</v>
      </c>
      <c r="N58" s="65">
        <v>0</v>
      </c>
      <c r="O58" s="68">
        <v>0</v>
      </c>
      <c r="P58" s="65">
        <v>0</v>
      </c>
      <c r="Q58" s="65">
        <v>0</v>
      </c>
      <c r="R58" s="68">
        <v>0</v>
      </c>
      <c r="S58" s="68">
        <v>0</v>
      </c>
    </row>
    <row r="59" spans="1:19" ht="15.75" x14ac:dyDescent="0.2">
      <c r="A59" s="64" t="s">
        <v>233</v>
      </c>
      <c r="B59" s="53" t="s">
        <v>234</v>
      </c>
      <c r="C59" s="64" t="s">
        <v>259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8">
        <v>0</v>
      </c>
      <c r="N59" s="65">
        <v>0</v>
      </c>
      <c r="O59" s="68">
        <v>0</v>
      </c>
      <c r="P59" s="65">
        <v>0</v>
      </c>
      <c r="Q59" s="65">
        <v>0</v>
      </c>
      <c r="R59" s="68">
        <v>0</v>
      </c>
      <c r="S59" s="68">
        <v>0</v>
      </c>
    </row>
    <row r="60" spans="1:19" ht="31.5" x14ac:dyDescent="0.2">
      <c r="A60" s="64" t="s">
        <v>235</v>
      </c>
      <c r="B60" s="53" t="s">
        <v>236</v>
      </c>
      <c r="C60" s="64" t="s">
        <v>259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8">
        <v>0</v>
      </c>
      <c r="N60" s="65">
        <v>0</v>
      </c>
      <c r="O60" s="68">
        <v>0</v>
      </c>
      <c r="P60" s="65">
        <v>0</v>
      </c>
      <c r="Q60" s="65">
        <v>0</v>
      </c>
      <c r="R60" s="68">
        <v>0</v>
      </c>
      <c r="S60" s="68">
        <v>0</v>
      </c>
    </row>
    <row r="61" spans="1:19" ht="31.5" x14ac:dyDescent="0.2">
      <c r="A61" s="64" t="s">
        <v>237</v>
      </c>
      <c r="B61" s="53" t="s">
        <v>238</v>
      </c>
      <c r="C61" s="64" t="s">
        <v>259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8">
        <v>0</v>
      </c>
      <c r="N61" s="65">
        <v>0</v>
      </c>
      <c r="O61" s="68">
        <v>0</v>
      </c>
      <c r="P61" s="65">
        <v>0</v>
      </c>
      <c r="Q61" s="65">
        <v>0</v>
      </c>
      <c r="R61" s="68">
        <v>0</v>
      </c>
      <c r="S61" s="68">
        <v>0</v>
      </c>
    </row>
    <row r="62" spans="1:19" ht="31.5" x14ac:dyDescent="0.2">
      <c r="A62" s="64" t="s">
        <v>239</v>
      </c>
      <c r="B62" s="53" t="s">
        <v>240</v>
      </c>
      <c r="C62" s="64" t="s">
        <v>259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8">
        <v>0</v>
      </c>
      <c r="N62" s="65">
        <v>0</v>
      </c>
      <c r="O62" s="68">
        <v>0</v>
      </c>
      <c r="P62" s="65">
        <v>0</v>
      </c>
      <c r="Q62" s="65">
        <v>0</v>
      </c>
      <c r="R62" s="68">
        <v>0</v>
      </c>
      <c r="S62" s="68">
        <v>0</v>
      </c>
    </row>
    <row r="63" spans="1:19" ht="31.5" x14ac:dyDescent="0.2">
      <c r="A63" s="64" t="s">
        <v>241</v>
      </c>
      <c r="B63" s="53" t="s">
        <v>242</v>
      </c>
      <c r="C63" s="64" t="s">
        <v>259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8">
        <v>0</v>
      </c>
      <c r="N63" s="65">
        <v>0</v>
      </c>
      <c r="O63" s="68">
        <v>0</v>
      </c>
      <c r="P63" s="65">
        <v>0</v>
      </c>
      <c r="Q63" s="65">
        <v>0</v>
      </c>
      <c r="R63" s="68">
        <v>0</v>
      </c>
      <c r="S63" s="68">
        <v>0</v>
      </c>
    </row>
    <row r="64" spans="1:19" ht="31.5" x14ac:dyDescent="0.2">
      <c r="A64" s="64" t="s">
        <v>243</v>
      </c>
      <c r="B64" s="53" t="s">
        <v>244</v>
      </c>
      <c r="C64" s="64" t="s">
        <v>259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8">
        <v>0</v>
      </c>
      <c r="N64" s="65">
        <v>0</v>
      </c>
      <c r="O64" s="68">
        <v>0</v>
      </c>
      <c r="P64" s="65">
        <v>0</v>
      </c>
      <c r="Q64" s="65">
        <v>0</v>
      </c>
      <c r="R64" s="68">
        <v>0</v>
      </c>
      <c r="S64" s="68">
        <v>0</v>
      </c>
    </row>
    <row r="65" spans="1:23" ht="15.75" x14ac:dyDescent="0.2">
      <c r="A65" s="64" t="s">
        <v>245</v>
      </c>
      <c r="B65" s="53" t="s">
        <v>246</v>
      </c>
      <c r="C65" s="64" t="s">
        <v>259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8">
        <v>0</v>
      </c>
      <c r="N65" s="65">
        <v>0</v>
      </c>
      <c r="O65" s="68">
        <v>0</v>
      </c>
      <c r="P65" s="65">
        <v>0</v>
      </c>
      <c r="Q65" s="65">
        <v>0</v>
      </c>
      <c r="R65" s="68">
        <v>0</v>
      </c>
      <c r="S65" s="68">
        <v>0</v>
      </c>
    </row>
    <row r="66" spans="1:23" ht="31.5" x14ac:dyDescent="0.2">
      <c r="A66" s="64" t="s">
        <v>247</v>
      </c>
      <c r="B66" s="53" t="s">
        <v>248</v>
      </c>
      <c r="C66" s="64" t="s">
        <v>259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8">
        <v>0</v>
      </c>
      <c r="N66" s="65">
        <v>0</v>
      </c>
      <c r="O66" s="68">
        <v>0</v>
      </c>
      <c r="P66" s="65">
        <v>0</v>
      </c>
      <c r="Q66" s="65">
        <v>0</v>
      </c>
      <c r="R66" s="68">
        <v>0</v>
      </c>
      <c r="S66" s="68">
        <v>0</v>
      </c>
    </row>
    <row r="67" spans="1:23" ht="31.5" x14ac:dyDescent="0.2">
      <c r="A67" s="64" t="s">
        <v>145</v>
      </c>
      <c r="B67" s="53" t="s">
        <v>249</v>
      </c>
      <c r="C67" s="64" t="s">
        <v>259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8">
        <v>0</v>
      </c>
      <c r="N67" s="65">
        <v>0</v>
      </c>
      <c r="O67" s="68">
        <v>0</v>
      </c>
      <c r="P67" s="65">
        <v>0</v>
      </c>
      <c r="Q67" s="65">
        <v>0</v>
      </c>
      <c r="R67" s="68">
        <v>0</v>
      </c>
      <c r="S67" s="68">
        <v>0</v>
      </c>
    </row>
    <row r="68" spans="1:23" ht="31.5" x14ac:dyDescent="0.2">
      <c r="A68" s="64" t="s">
        <v>250</v>
      </c>
      <c r="B68" s="53" t="s">
        <v>251</v>
      </c>
      <c r="C68" s="64" t="s">
        <v>259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8">
        <v>0</v>
      </c>
      <c r="N68" s="65">
        <v>0</v>
      </c>
      <c r="O68" s="68">
        <v>0</v>
      </c>
      <c r="P68" s="65">
        <v>0</v>
      </c>
      <c r="Q68" s="65">
        <v>0</v>
      </c>
      <c r="R68" s="68">
        <v>0</v>
      </c>
      <c r="S68" s="68">
        <v>0</v>
      </c>
    </row>
    <row r="69" spans="1:23" ht="31.5" x14ac:dyDescent="0.2">
      <c r="A69" s="64" t="s">
        <v>252</v>
      </c>
      <c r="B69" s="53" t="s">
        <v>253</v>
      </c>
      <c r="C69" s="64" t="s">
        <v>259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8">
        <v>0</v>
      </c>
      <c r="N69" s="65">
        <v>0</v>
      </c>
      <c r="O69" s="68">
        <v>0</v>
      </c>
      <c r="P69" s="65">
        <v>0</v>
      </c>
      <c r="Q69" s="65">
        <v>0</v>
      </c>
      <c r="R69" s="68">
        <v>0</v>
      </c>
      <c r="S69" s="68">
        <v>0</v>
      </c>
    </row>
    <row r="70" spans="1:23" ht="31.5" x14ac:dyDescent="0.2">
      <c r="A70" s="64" t="s">
        <v>146</v>
      </c>
      <c r="B70" s="53" t="s">
        <v>254</v>
      </c>
      <c r="C70" s="64" t="s">
        <v>259</v>
      </c>
      <c r="D70" s="65">
        <f>D71</f>
        <v>0</v>
      </c>
      <c r="E70" s="65">
        <f t="shared" ref="E70:S70" si="34">E71</f>
        <v>1.68</v>
      </c>
      <c r="F70" s="65">
        <f t="shared" si="34"/>
        <v>0</v>
      </c>
      <c r="G70" s="65">
        <f t="shared" si="34"/>
        <v>0</v>
      </c>
      <c r="H70" s="65">
        <f t="shared" si="34"/>
        <v>0</v>
      </c>
      <c r="I70" s="65">
        <f t="shared" si="34"/>
        <v>0</v>
      </c>
      <c r="J70" s="65">
        <f t="shared" si="34"/>
        <v>-2.1000000000000001E-2</v>
      </c>
      <c r="K70" s="65">
        <f t="shared" si="34"/>
        <v>0</v>
      </c>
      <c r="L70" s="65">
        <f t="shared" si="34"/>
        <v>0</v>
      </c>
      <c r="M70" s="65">
        <f t="shared" si="34"/>
        <v>0</v>
      </c>
      <c r="N70" s="65">
        <f t="shared" si="34"/>
        <v>0</v>
      </c>
      <c r="O70" s="65">
        <f t="shared" si="34"/>
        <v>22.113</v>
      </c>
      <c r="P70" s="65">
        <f t="shared" si="34"/>
        <v>0</v>
      </c>
      <c r="Q70" s="65">
        <f t="shared" si="34"/>
        <v>0</v>
      </c>
      <c r="R70" s="65">
        <f t="shared" si="34"/>
        <v>0</v>
      </c>
      <c r="S70" s="65">
        <f t="shared" si="34"/>
        <v>0</v>
      </c>
    </row>
    <row r="71" spans="1:23" ht="47.25" x14ac:dyDescent="0.2">
      <c r="A71" s="177" t="s">
        <v>146</v>
      </c>
      <c r="B71" s="53" t="s">
        <v>509</v>
      </c>
      <c r="C71" s="53" t="s">
        <v>510</v>
      </c>
      <c r="D71" s="65">
        <f>SUM(D72:D73)</f>
        <v>0</v>
      </c>
      <c r="E71" s="65">
        <f t="shared" ref="E71:S71" si="35">SUM(E72:E73)</f>
        <v>1.68</v>
      </c>
      <c r="F71" s="65">
        <f t="shared" si="35"/>
        <v>0</v>
      </c>
      <c r="G71" s="65">
        <f t="shared" si="35"/>
        <v>0</v>
      </c>
      <c r="H71" s="65">
        <f t="shared" si="35"/>
        <v>0</v>
      </c>
      <c r="I71" s="65">
        <f t="shared" si="35"/>
        <v>0</v>
      </c>
      <c r="J71" s="65">
        <f t="shared" si="35"/>
        <v>-2.1000000000000001E-2</v>
      </c>
      <c r="K71" s="65">
        <f t="shared" si="35"/>
        <v>0</v>
      </c>
      <c r="L71" s="65">
        <f t="shared" si="35"/>
        <v>0</v>
      </c>
      <c r="M71" s="65">
        <f t="shared" si="35"/>
        <v>0</v>
      </c>
      <c r="N71" s="65">
        <f t="shared" si="35"/>
        <v>0</v>
      </c>
      <c r="O71" s="65">
        <f t="shared" si="35"/>
        <v>22.113</v>
      </c>
      <c r="P71" s="65">
        <f t="shared" si="35"/>
        <v>0</v>
      </c>
      <c r="Q71" s="65">
        <f t="shared" si="35"/>
        <v>0</v>
      </c>
      <c r="R71" s="65">
        <f t="shared" si="35"/>
        <v>0</v>
      </c>
      <c r="S71" s="65">
        <f t="shared" si="35"/>
        <v>0</v>
      </c>
    </row>
    <row r="72" spans="1:23" ht="75.95" customHeight="1" x14ac:dyDescent="0.2">
      <c r="A72" s="231" t="s">
        <v>146</v>
      </c>
      <c r="B72" s="232" t="s">
        <v>511</v>
      </c>
      <c r="C72" s="232" t="s">
        <v>512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8">
        <v>0</v>
      </c>
      <c r="P72" s="65">
        <v>0</v>
      </c>
      <c r="Q72" s="65">
        <v>0</v>
      </c>
      <c r="R72" s="65">
        <v>0</v>
      </c>
      <c r="S72" s="65">
        <v>0</v>
      </c>
    </row>
    <row r="73" spans="1:23" ht="82.5" customHeight="1" x14ac:dyDescent="0.2">
      <c r="A73" s="231" t="s">
        <v>146</v>
      </c>
      <c r="B73" s="232" t="s">
        <v>513</v>
      </c>
      <c r="C73" s="232" t="s">
        <v>512</v>
      </c>
      <c r="D73" s="65">
        <v>0</v>
      </c>
      <c r="E73" s="65">
        <v>1.68</v>
      </c>
      <c r="F73" s="65">
        <v>0</v>
      </c>
      <c r="G73" s="65">
        <v>0</v>
      </c>
      <c r="H73" s="65">
        <v>0</v>
      </c>
      <c r="I73" s="65">
        <v>0</v>
      </c>
      <c r="J73" s="65">
        <v>-2.1000000000000001E-2</v>
      </c>
      <c r="K73" s="65">
        <v>0</v>
      </c>
      <c r="L73" s="65">
        <v>0</v>
      </c>
      <c r="M73" s="65">
        <v>0</v>
      </c>
      <c r="N73" s="65">
        <v>0</v>
      </c>
      <c r="O73" s="68">
        <v>22.113</v>
      </c>
      <c r="P73" s="65">
        <v>0</v>
      </c>
      <c r="Q73" s="65">
        <v>0</v>
      </c>
      <c r="R73" s="65">
        <v>0</v>
      </c>
      <c r="S73" s="65">
        <v>0</v>
      </c>
    </row>
    <row r="74" spans="1:23" ht="31.5" x14ac:dyDescent="0.2">
      <c r="A74" s="64" t="s">
        <v>255</v>
      </c>
      <c r="B74" s="53" t="s">
        <v>256</v>
      </c>
      <c r="C74" s="64" t="s">
        <v>259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8">
        <v>0</v>
      </c>
      <c r="N74" s="65">
        <v>0</v>
      </c>
      <c r="O74" s="68">
        <v>0</v>
      </c>
      <c r="P74" s="65">
        <v>0</v>
      </c>
      <c r="Q74" s="65">
        <v>0</v>
      </c>
      <c r="R74" s="68">
        <v>0</v>
      </c>
      <c r="S74" s="68">
        <v>0</v>
      </c>
    </row>
    <row r="75" spans="1:23" ht="15.75" x14ac:dyDescent="0.2">
      <c r="A75" s="64" t="s">
        <v>257</v>
      </c>
      <c r="B75" s="53" t="s">
        <v>258</v>
      </c>
      <c r="C75" s="64" t="s">
        <v>259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>
        <v>0</v>
      </c>
      <c r="M75" s="68">
        <v>0</v>
      </c>
      <c r="N75" s="65">
        <v>0</v>
      </c>
      <c r="O75" s="68">
        <v>0</v>
      </c>
      <c r="P75" s="65">
        <v>0</v>
      </c>
      <c r="Q75" s="65">
        <v>0</v>
      </c>
      <c r="R75" s="68">
        <v>0</v>
      </c>
      <c r="S75" s="68">
        <v>0</v>
      </c>
    </row>
    <row r="76" spans="1:23" ht="38.450000000000003" customHeight="1" x14ac:dyDescent="0.2">
      <c r="A76" s="66"/>
      <c r="B76" s="67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</row>
    <row r="77" spans="1:23" s="16" customFormat="1" ht="60.75" customHeight="1" x14ac:dyDescent="0.4">
      <c r="A77" s="308"/>
      <c r="B77" s="308"/>
      <c r="C77" s="308"/>
      <c r="D77" s="308"/>
      <c r="E77" s="308"/>
      <c r="F77" s="225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2"/>
      <c r="U77" s="32"/>
      <c r="V77" s="32"/>
      <c r="W77" s="32"/>
    </row>
  </sheetData>
  <mergeCells count="17">
    <mergeCell ref="A77:E77"/>
    <mergeCell ref="G77:S77"/>
    <mergeCell ref="A12:A14"/>
    <mergeCell ref="B12:B14"/>
    <mergeCell ref="C12:C14"/>
    <mergeCell ref="D12:S12"/>
    <mergeCell ref="O13:Q13"/>
    <mergeCell ref="M13:N13"/>
    <mergeCell ref="J13:L13"/>
    <mergeCell ref="G13:I13"/>
    <mergeCell ref="D13:F13"/>
    <mergeCell ref="A10:S10"/>
    <mergeCell ref="A5:S5"/>
    <mergeCell ref="A6:S6"/>
    <mergeCell ref="A7:S7"/>
    <mergeCell ref="A8:S8"/>
    <mergeCell ref="A9:S9"/>
  </mergeCells>
  <pageMargins left="0.43307086614173229" right="0.23622047244094491" top="0.55118110236220474" bottom="0.55118110236220474" header="0.31496062992125984" footer="0.31496062992125984"/>
  <pageSetup paperSize="9" scale="44" fitToHeight="0" orientation="landscape" horizontalDpi="4294967295" verticalDpi="4294967295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N74"/>
  <sheetViews>
    <sheetView view="pageBreakPreview" zoomScale="50" zoomScaleNormal="55" zoomScaleSheetLayoutView="50" workbookViewId="0">
      <selection activeCell="A74" sqref="A74:XFD74"/>
    </sheetView>
  </sheetViews>
  <sheetFormatPr defaultColWidth="9" defaultRowHeight="12" x14ac:dyDescent="0.2"/>
  <cols>
    <col min="1" max="1" width="9.625" style="143" customWidth="1"/>
    <col min="2" max="2" width="65.75" style="143" customWidth="1"/>
    <col min="3" max="3" width="14.625" style="143" customWidth="1"/>
    <col min="4" max="4" width="15.75" style="143" customWidth="1"/>
    <col min="5" max="5" width="13.375" style="143" customWidth="1"/>
    <col min="6" max="6" width="13.125" style="227" customWidth="1"/>
    <col min="7" max="7" width="9.625" style="143" customWidth="1"/>
    <col min="8" max="8" width="7.375" style="143" customWidth="1"/>
    <col min="9" max="9" width="7.875" style="227" customWidth="1"/>
    <col min="10" max="10" width="11.125" style="143" customWidth="1"/>
    <col min="11" max="11" width="8.875" style="227" customWidth="1"/>
    <col min="12" max="12" width="8.125" style="227" customWidth="1"/>
    <col min="13" max="13" width="12.75" style="143" customWidth="1"/>
    <col min="14" max="14" width="14.625" style="227" customWidth="1"/>
    <col min="15" max="15" width="15.125" style="143" customWidth="1"/>
    <col min="16" max="17" width="15.125" style="227" customWidth="1"/>
    <col min="18" max="18" width="14.625" style="143" customWidth="1"/>
    <col min="19" max="19" width="15.25" style="143" customWidth="1"/>
    <col min="20" max="16384" width="9" style="143"/>
  </cols>
  <sheetData>
    <row r="1" spans="1:40" ht="21" customHeight="1" x14ac:dyDescent="0.3">
      <c r="G1" s="60"/>
      <c r="H1" s="60"/>
      <c r="I1" s="60"/>
      <c r="J1" s="3" t="s">
        <v>358</v>
      </c>
      <c r="K1" s="3"/>
      <c r="L1" s="3"/>
    </row>
    <row r="2" spans="1:40" ht="21" customHeight="1" x14ac:dyDescent="0.3">
      <c r="G2" s="60"/>
      <c r="H2" s="60"/>
      <c r="I2" s="60"/>
      <c r="J2" s="22" t="s">
        <v>279</v>
      </c>
      <c r="K2" s="22"/>
      <c r="L2" s="22"/>
    </row>
    <row r="3" spans="1:40" ht="21" customHeight="1" x14ac:dyDescent="0.3">
      <c r="G3" s="60"/>
      <c r="H3" s="60"/>
      <c r="I3" s="60"/>
      <c r="J3" s="24" t="str">
        <f>'2'!O3</f>
        <v>Красноярского края от 30.07.2021  № 08-122</v>
      </c>
      <c r="K3" s="24"/>
      <c r="L3" s="24"/>
    </row>
    <row r="4" spans="1:40" ht="16.5" customHeight="1" x14ac:dyDescent="0.2">
      <c r="G4" s="61"/>
      <c r="H4" s="61"/>
      <c r="I4" s="61"/>
    </row>
    <row r="5" spans="1:40" ht="18.75" x14ac:dyDescent="0.2">
      <c r="A5" s="305" t="s">
        <v>111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57"/>
      <c r="U5" s="57"/>
      <c r="V5" s="57"/>
      <c r="W5" s="57"/>
      <c r="X5" s="57"/>
      <c r="Y5" s="57"/>
      <c r="Z5" s="57"/>
      <c r="AA5" s="57"/>
      <c r="AB5" s="57"/>
    </row>
    <row r="6" spans="1:40" ht="18.75" x14ac:dyDescent="0.2">
      <c r="A6" s="305" t="s">
        <v>115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57"/>
      <c r="U6" s="57"/>
      <c r="V6" s="57"/>
      <c r="W6" s="57"/>
      <c r="X6" s="57"/>
      <c r="Y6" s="57"/>
      <c r="Z6" s="57"/>
      <c r="AA6" s="57"/>
      <c r="AB6" s="57"/>
    </row>
    <row r="7" spans="1:40" ht="18.75" x14ac:dyDescent="0.3">
      <c r="A7" s="306" t="s">
        <v>355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62"/>
      <c r="U7" s="62"/>
      <c r="V7" s="62"/>
      <c r="W7" s="62"/>
      <c r="X7" s="62"/>
      <c r="Y7" s="62"/>
      <c r="Z7" s="62"/>
      <c r="AA7" s="62"/>
      <c r="AB7" s="62"/>
    </row>
    <row r="8" spans="1:40" ht="15.6" customHeight="1" x14ac:dyDescent="0.2">
      <c r="A8" s="307"/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</row>
    <row r="9" spans="1:40" ht="21.75" customHeight="1" x14ac:dyDescent="0.2">
      <c r="A9" s="298" t="str">
        <f>'2'!A8:S8</f>
        <v xml:space="preserve">Обшество с ограниченной ответственностью «Красноярский жилищно-коммунальный комплекс» 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63"/>
      <c r="U9" s="63"/>
      <c r="V9" s="63"/>
      <c r="W9" s="63"/>
      <c r="X9" s="63"/>
      <c r="Y9" s="63"/>
      <c r="Z9" s="63"/>
      <c r="AA9" s="63"/>
      <c r="AB9" s="63"/>
    </row>
    <row r="10" spans="1:40" ht="15.75" customHeight="1" x14ac:dyDescent="0.2">
      <c r="A10" s="278" t="s">
        <v>114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58"/>
      <c r="U10" s="58"/>
      <c r="V10" s="58"/>
      <c r="W10" s="58"/>
      <c r="X10" s="58"/>
      <c r="Y10" s="58"/>
      <c r="Z10" s="58"/>
      <c r="AA10" s="58"/>
      <c r="AB10" s="58"/>
    </row>
    <row r="11" spans="1:40" s="61" customFormat="1" ht="13.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123" customFormat="1" ht="20.25" customHeight="1" x14ac:dyDescent="0.25">
      <c r="A12" s="304" t="s">
        <v>56</v>
      </c>
      <c r="B12" s="304" t="s">
        <v>322</v>
      </c>
      <c r="C12" s="304" t="s">
        <v>264</v>
      </c>
      <c r="D12" s="304" t="s">
        <v>317</v>
      </c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</row>
    <row r="13" spans="1:40" ht="207.6" customHeight="1" x14ac:dyDescent="0.2">
      <c r="A13" s="304"/>
      <c r="B13" s="304"/>
      <c r="C13" s="304"/>
      <c r="D13" s="316" t="s">
        <v>29</v>
      </c>
      <c r="E13" s="317"/>
      <c r="F13" s="318"/>
      <c r="G13" s="316" t="s">
        <v>30</v>
      </c>
      <c r="H13" s="317"/>
      <c r="I13" s="318"/>
      <c r="J13" s="316" t="s">
        <v>25</v>
      </c>
      <c r="K13" s="317"/>
      <c r="L13" s="318"/>
      <c r="M13" s="316" t="s">
        <v>26</v>
      </c>
      <c r="N13" s="318"/>
      <c r="O13" s="316" t="s">
        <v>19</v>
      </c>
      <c r="P13" s="317"/>
      <c r="Q13" s="318"/>
      <c r="R13" s="261" t="s">
        <v>23</v>
      </c>
      <c r="S13" s="262" t="s">
        <v>24</v>
      </c>
    </row>
    <row r="14" spans="1:40" ht="264" customHeight="1" x14ac:dyDescent="0.2">
      <c r="A14" s="304"/>
      <c r="B14" s="304"/>
      <c r="C14" s="304"/>
      <c r="D14" s="124" t="s">
        <v>514</v>
      </c>
      <c r="E14" s="124" t="s">
        <v>515</v>
      </c>
      <c r="F14" s="124" t="s">
        <v>516</v>
      </c>
      <c r="G14" s="124" t="s">
        <v>517</v>
      </c>
      <c r="H14" s="124" t="s">
        <v>518</v>
      </c>
      <c r="I14" s="124" t="s">
        <v>519</v>
      </c>
      <c r="J14" s="124" t="s">
        <v>425</v>
      </c>
      <c r="K14" s="124" t="s">
        <v>520</v>
      </c>
      <c r="L14" s="124" t="s">
        <v>521</v>
      </c>
      <c r="M14" s="124" t="s">
        <v>524</v>
      </c>
      <c r="N14" s="124" t="s">
        <v>525</v>
      </c>
      <c r="O14" s="124" t="s">
        <v>526</v>
      </c>
      <c r="P14" s="124" t="s">
        <v>527</v>
      </c>
      <c r="Q14" s="124" t="s">
        <v>528</v>
      </c>
      <c r="R14" s="124" t="s">
        <v>529</v>
      </c>
      <c r="S14" s="124" t="s">
        <v>530</v>
      </c>
    </row>
    <row r="15" spans="1:40" s="146" customFormat="1" ht="15.75" x14ac:dyDescent="0.25">
      <c r="A15" s="40">
        <v>1</v>
      </c>
      <c r="B15" s="125">
        <v>2</v>
      </c>
      <c r="C15" s="40">
        <v>3</v>
      </c>
      <c r="D15" s="126" t="s">
        <v>38</v>
      </c>
      <c r="E15" s="126" t="s">
        <v>292</v>
      </c>
      <c r="F15" s="126" t="s">
        <v>535</v>
      </c>
      <c r="G15" s="126" t="s">
        <v>35</v>
      </c>
      <c r="H15" s="126" t="s">
        <v>291</v>
      </c>
      <c r="I15" s="126" t="s">
        <v>534</v>
      </c>
      <c r="J15" s="126" t="s">
        <v>37</v>
      </c>
      <c r="K15" s="126" t="s">
        <v>522</v>
      </c>
      <c r="L15" s="126" t="s">
        <v>523</v>
      </c>
      <c r="M15" s="126" t="s">
        <v>46</v>
      </c>
      <c r="N15" s="126" t="s">
        <v>533</v>
      </c>
      <c r="O15" s="126" t="s">
        <v>48</v>
      </c>
      <c r="P15" s="126" t="s">
        <v>531</v>
      </c>
      <c r="Q15" s="126" t="s">
        <v>532</v>
      </c>
      <c r="R15" s="126" t="s">
        <v>54</v>
      </c>
      <c r="S15" s="126" t="s">
        <v>55</v>
      </c>
    </row>
    <row r="16" spans="1:40" s="146" customFormat="1" ht="15.75" x14ac:dyDescent="0.25">
      <c r="A16" s="127" t="s">
        <v>181</v>
      </c>
      <c r="B16" s="128" t="s">
        <v>182</v>
      </c>
      <c r="C16" s="129" t="s">
        <v>259</v>
      </c>
      <c r="D16" s="130">
        <f>D24</f>
        <v>0</v>
      </c>
      <c r="E16" s="130">
        <f t="shared" ref="E16:S16" si="0">E24</f>
        <v>0</v>
      </c>
      <c r="F16" s="130">
        <f t="shared" ref="F16" si="1">F24</f>
        <v>0</v>
      </c>
      <c r="G16" s="130">
        <f t="shared" si="0"/>
        <v>0</v>
      </c>
      <c r="H16" s="130">
        <f t="shared" si="0"/>
        <v>0.71700000000000008</v>
      </c>
      <c r="I16" s="130">
        <f t="shared" ref="I16" si="2">I24</f>
        <v>0.8</v>
      </c>
      <c r="J16" s="130">
        <f t="shared" si="0"/>
        <v>0</v>
      </c>
      <c r="K16" s="130">
        <f t="shared" ref="K16:L16" si="3">K24</f>
        <v>0</v>
      </c>
      <c r="L16" s="130">
        <f t="shared" si="3"/>
        <v>0</v>
      </c>
      <c r="M16" s="130">
        <f t="shared" si="0"/>
        <v>0</v>
      </c>
      <c r="N16" s="130">
        <f t="shared" ref="N16" si="4">N24</f>
        <v>0</v>
      </c>
      <c r="O16" s="130">
        <f t="shared" si="0"/>
        <v>5.1459999999999999</v>
      </c>
      <c r="P16" s="130">
        <f t="shared" ref="P16:Q16" si="5">P24</f>
        <v>0</v>
      </c>
      <c r="Q16" s="130">
        <f t="shared" si="5"/>
        <v>0</v>
      </c>
      <c r="R16" s="130">
        <f t="shared" si="0"/>
        <v>0</v>
      </c>
      <c r="S16" s="130">
        <f t="shared" si="0"/>
        <v>0</v>
      </c>
    </row>
    <row r="17" spans="1:19" ht="15.75" x14ac:dyDescent="0.2">
      <c r="A17" s="43" t="s">
        <v>183</v>
      </c>
      <c r="B17" s="142" t="s">
        <v>184</v>
      </c>
      <c r="C17" s="40" t="s">
        <v>259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</row>
    <row r="18" spans="1:19" s="255" customFormat="1" ht="15.75" x14ac:dyDescent="0.2">
      <c r="A18" s="43" t="s">
        <v>185</v>
      </c>
      <c r="B18" s="254" t="s">
        <v>186</v>
      </c>
      <c r="C18" s="40" t="s">
        <v>259</v>
      </c>
      <c r="D18" s="65">
        <f>D45</f>
        <v>0</v>
      </c>
      <c r="E18" s="65">
        <f t="shared" ref="E18:S18" si="6">E45</f>
        <v>0</v>
      </c>
      <c r="F18" s="65">
        <f t="shared" si="6"/>
        <v>0</v>
      </c>
      <c r="G18" s="65">
        <f t="shared" si="6"/>
        <v>0</v>
      </c>
      <c r="H18" s="65">
        <f t="shared" si="6"/>
        <v>0.71700000000000008</v>
      </c>
      <c r="I18" s="65">
        <f t="shared" si="6"/>
        <v>0.8</v>
      </c>
      <c r="J18" s="65">
        <f t="shared" si="6"/>
        <v>0</v>
      </c>
      <c r="K18" s="65">
        <f t="shared" si="6"/>
        <v>0</v>
      </c>
      <c r="L18" s="65">
        <f t="shared" si="6"/>
        <v>0</v>
      </c>
      <c r="M18" s="65">
        <f t="shared" si="6"/>
        <v>0</v>
      </c>
      <c r="N18" s="65">
        <f t="shared" si="6"/>
        <v>0</v>
      </c>
      <c r="O18" s="65">
        <f t="shared" si="6"/>
        <v>5.1459999999999999</v>
      </c>
      <c r="P18" s="65">
        <f t="shared" si="6"/>
        <v>0</v>
      </c>
      <c r="Q18" s="65">
        <f t="shared" si="6"/>
        <v>0</v>
      </c>
      <c r="R18" s="65">
        <f t="shared" si="6"/>
        <v>0</v>
      </c>
      <c r="S18" s="65">
        <f t="shared" si="6"/>
        <v>0</v>
      </c>
    </row>
    <row r="19" spans="1:19" ht="47.25" x14ac:dyDescent="0.2">
      <c r="A19" s="43" t="s">
        <v>187</v>
      </c>
      <c r="B19" s="142" t="s">
        <v>188</v>
      </c>
      <c r="C19" s="40" t="s">
        <v>259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</row>
    <row r="20" spans="1:19" ht="15.75" x14ac:dyDescent="0.2">
      <c r="A20" s="43" t="s">
        <v>189</v>
      </c>
      <c r="B20" s="142" t="s">
        <v>190</v>
      </c>
      <c r="C20" s="40" t="s">
        <v>259</v>
      </c>
      <c r="D20" s="65">
        <f>D70</f>
        <v>0</v>
      </c>
      <c r="E20" s="65">
        <f t="shared" ref="E20:S20" si="7">E70</f>
        <v>0</v>
      </c>
      <c r="F20" s="65">
        <f t="shared" si="7"/>
        <v>0</v>
      </c>
      <c r="G20" s="65">
        <f t="shared" si="7"/>
        <v>0</v>
      </c>
      <c r="H20" s="65">
        <f t="shared" si="7"/>
        <v>0</v>
      </c>
      <c r="I20" s="65">
        <f t="shared" si="7"/>
        <v>0</v>
      </c>
      <c r="J20" s="65">
        <f t="shared" si="7"/>
        <v>0</v>
      </c>
      <c r="K20" s="65">
        <f t="shared" si="7"/>
        <v>0</v>
      </c>
      <c r="L20" s="65">
        <f t="shared" si="7"/>
        <v>0</v>
      </c>
      <c r="M20" s="65">
        <f t="shared" si="7"/>
        <v>0</v>
      </c>
      <c r="N20" s="65">
        <f t="shared" si="7"/>
        <v>0</v>
      </c>
      <c r="O20" s="65">
        <f t="shared" si="7"/>
        <v>0</v>
      </c>
      <c r="P20" s="65">
        <f t="shared" si="7"/>
        <v>0</v>
      </c>
      <c r="Q20" s="65">
        <f t="shared" si="7"/>
        <v>0</v>
      </c>
      <c r="R20" s="65">
        <f t="shared" si="7"/>
        <v>0</v>
      </c>
      <c r="S20" s="65">
        <f t="shared" si="7"/>
        <v>0</v>
      </c>
    </row>
    <row r="21" spans="1:19" ht="31.5" x14ac:dyDescent="0.2">
      <c r="A21" s="43" t="s">
        <v>191</v>
      </c>
      <c r="B21" s="142" t="s">
        <v>192</v>
      </c>
      <c r="C21" s="40" t="s">
        <v>259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</row>
    <row r="22" spans="1:19" ht="15.75" x14ac:dyDescent="0.2">
      <c r="A22" s="47" t="s">
        <v>193</v>
      </c>
      <c r="B22" s="48" t="s">
        <v>194</v>
      </c>
      <c r="C22" s="49" t="s">
        <v>259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65">
        <v>0</v>
      </c>
      <c r="P22" s="131">
        <v>0</v>
      </c>
      <c r="Q22" s="131">
        <v>0</v>
      </c>
      <c r="R22" s="131">
        <v>0</v>
      </c>
      <c r="S22" s="131">
        <v>0</v>
      </c>
    </row>
    <row r="23" spans="1:19" ht="15.75" x14ac:dyDescent="0.2">
      <c r="A23" s="50"/>
      <c r="B23" s="51"/>
      <c r="C23" s="52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  <c r="P23" s="200"/>
      <c r="Q23" s="200"/>
      <c r="R23" s="200"/>
      <c r="S23" s="200"/>
    </row>
    <row r="24" spans="1:19" ht="15.75" x14ac:dyDescent="0.2">
      <c r="A24" s="133" t="s">
        <v>195</v>
      </c>
      <c r="B24" s="134" t="s">
        <v>175</v>
      </c>
      <c r="C24" s="133" t="s">
        <v>259</v>
      </c>
      <c r="D24" s="130">
        <f t="shared" ref="D24:S24" si="8">SUM(D25,D45,D67,D70)</f>
        <v>0</v>
      </c>
      <c r="E24" s="130">
        <f t="shared" si="8"/>
        <v>0</v>
      </c>
      <c r="F24" s="130">
        <f t="shared" ref="F24" si="9">SUM(F25,F45,F67,F70)</f>
        <v>0</v>
      </c>
      <c r="G24" s="130">
        <f t="shared" si="8"/>
        <v>0</v>
      </c>
      <c r="H24" s="130">
        <f t="shared" si="8"/>
        <v>0.71700000000000008</v>
      </c>
      <c r="I24" s="130">
        <f t="shared" ref="I24" si="10">SUM(I25,I45,I67,I70)</f>
        <v>0.8</v>
      </c>
      <c r="J24" s="130">
        <f t="shared" si="8"/>
        <v>0</v>
      </c>
      <c r="K24" s="130">
        <f t="shared" ref="K24:L24" si="11">SUM(K25,K45,K67,K70)</f>
        <v>0</v>
      </c>
      <c r="L24" s="130">
        <f t="shared" si="11"/>
        <v>0</v>
      </c>
      <c r="M24" s="130">
        <f t="shared" si="8"/>
        <v>0</v>
      </c>
      <c r="N24" s="130">
        <f t="shared" ref="N24" si="12">SUM(N25,N45,N67,N70)</f>
        <v>0</v>
      </c>
      <c r="O24" s="130">
        <f t="shared" si="8"/>
        <v>5.1459999999999999</v>
      </c>
      <c r="P24" s="130">
        <f t="shared" ref="P24:Q24" si="13">SUM(P25,P45,P67,P70)</f>
        <v>0</v>
      </c>
      <c r="Q24" s="130">
        <f t="shared" si="13"/>
        <v>0</v>
      </c>
      <c r="R24" s="130">
        <f t="shared" si="8"/>
        <v>0</v>
      </c>
      <c r="S24" s="130">
        <f t="shared" si="8"/>
        <v>0</v>
      </c>
    </row>
    <row r="25" spans="1:19" ht="15.75" x14ac:dyDescent="0.2">
      <c r="A25" s="64" t="s">
        <v>120</v>
      </c>
      <c r="B25" s="53" t="s">
        <v>196</v>
      </c>
      <c r="C25" s="64" t="s">
        <v>259</v>
      </c>
      <c r="D25" s="65">
        <v>0</v>
      </c>
      <c r="E25" s="65">
        <v>0</v>
      </c>
      <c r="F25" s="65">
        <v>0</v>
      </c>
      <c r="G25" s="68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8">
        <v>0</v>
      </c>
      <c r="N25" s="65">
        <v>0</v>
      </c>
      <c r="O25" s="68">
        <v>0</v>
      </c>
      <c r="P25" s="65">
        <v>0</v>
      </c>
      <c r="Q25" s="65">
        <v>0</v>
      </c>
      <c r="R25" s="68">
        <v>0</v>
      </c>
      <c r="S25" s="68">
        <v>0</v>
      </c>
    </row>
    <row r="26" spans="1:19" ht="31.5" x14ac:dyDescent="0.2">
      <c r="A26" s="64" t="s">
        <v>121</v>
      </c>
      <c r="B26" s="53" t="s">
        <v>197</v>
      </c>
      <c r="C26" s="64" t="s">
        <v>259</v>
      </c>
      <c r="D26" s="65">
        <v>0</v>
      </c>
      <c r="E26" s="65">
        <v>0</v>
      </c>
      <c r="F26" s="65">
        <v>0</v>
      </c>
      <c r="G26" s="68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8">
        <v>0</v>
      </c>
      <c r="N26" s="65">
        <v>0</v>
      </c>
      <c r="O26" s="68">
        <v>0</v>
      </c>
      <c r="P26" s="65">
        <v>0</v>
      </c>
      <c r="Q26" s="65">
        <v>0</v>
      </c>
      <c r="R26" s="68">
        <v>0</v>
      </c>
      <c r="S26" s="68">
        <v>0</v>
      </c>
    </row>
    <row r="27" spans="1:19" ht="47.25" x14ac:dyDescent="0.2">
      <c r="A27" s="64" t="s">
        <v>135</v>
      </c>
      <c r="B27" s="53" t="s">
        <v>198</v>
      </c>
      <c r="C27" s="64" t="s">
        <v>259</v>
      </c>
      <c r="D27" s="65">
        <v>0</v>
      </c>
      <c r="E27" s="65">
        <v>0</v>
      </c>
      <c r="F27" s="65">
        <v>0</v>
      </c>
      <c r="G27" s="68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8">
        <v>0</v>
      </c>
      <c r="N27" s="65">
        <v>0</v>
      </c>
      <c r="O27" s="68">
        <v>0</v>
      </c>
      <c r="P27" s="65">
        <v>0</v>
      </c>
      <c r="Q27" s="65">
        <v>0</v>
      </c>
      <c r="R27" s="68">
        <v>0</v>
      </c>
      <c r="S27" s="68">
        <v>0</v>
      </c>
    </row>
    <row r="28" spans="1:19" ht="47.25" x14ac:dyDescent="0.2">
      <c r="A28" s="64" t="s">
        <v>199</v>
      </c>
      <c r="B28" s="53" t="s">
        <v>200</v>
      </c>
      <c r="C28" s="64" t="s">
        <v>259</v>
      </c>
      <c r="D28" s="65">
        <v>0</v>
      </c>
      <c r="E28" s="65">
        <v>0</v>
      </c>
      <c r="F28" s="65">
        <v>0</v>
      </c>
      <c r="G28" s="68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8">
        <v>0</v>
      </c>
      <c r="N28" s="65">
        <v>0</v>
      </c>
      <c r="O28" s="68">
        <v>0</v>
      </c>
      <c r="P28" s="65">
        <v>0</v>
      </c>
      <c r="Q28" s="65">
        <v>0</v>
      </c>
      <c r="R28" s="68">
        <v>0</v>
      </c>
      <c r="S28" s="68">
        <v>0</v>
      </c>
    </row>
    <row r="29" spans="1:19" ht="31.5" x14ac:dyDescent="0.2">
      <c r="A29" s="64" t="s">
        <v>201</v>
      </c>
      <c r="B29" s="53" t="s">
        <v>202</v>
      </c>
      <c r="C29" s="64" t="s">
        <v>259</v>
      </c>
      <c r="D29" s="65">
        <v>0</v>
      </c>
      <c r="E29" s="65">
        <v>0</v>
      </c>
      <c r="F29" s="65">
        <v>0</v>
      </c>
      <c r="G29" s="68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8">
        <v>0</v>
      </c>
      <c r="N29" s="65">
        <v>0</v>
      </c>
      <c r="O29" s="68">
        <v>0</v>
      </c>
      <c r="P29" s="65">
        <v>0</v>
      </c>
      <c r="Q29" s="65">
        <v>0</v>
      </c>
      <c r="R29" s="68">
        <v>0</v>
      </c>
      <c r="S29" s="68">
        <v>0</v>
      </c>
    </row>
    <row r="30" spans="1:19" ht="31.5" x14ac:dyDescent="0.2">
      <c r="A30" s="64" t="s">
        <v>122</v>
      </c>
      <c r="B30" s="53" t="s">
        <v>203</v>
      </c>
      <c r="C30" s="64" t="s">
        <v>259</v>
      </c>
      <c r="D30" s="65">
        <v>0</v>
      </c>
      <c r="E30" s="65">
        <v>0</v>
      </c>
      <c r="F30" s="65">
        <v>0</v>
      </c>
      <c r="G30" s="68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8">
        <v>0</v>
      </c>
      <c r="N30" s="65">
        <v>0</v>
      </c>
      <c r="O30" s="68">
        <v>0</v>
      </c>
      <c r="P30" s="65">
        <v>0</v>
      </c>
      <c r="Q30" s="65">
        <v>0</v>
      </c>
      <c r="R30" s="68">
        <v>0</v>
      </c>
      <c r="S30" s="68">
        <v>0</v>
      </c>
    </row>
    <row r="31" spans="1:19" ht="47.25" x14ac:dyDescent="0.2">
      <c r="A31" s="64" t="s">
        <v>204</v>
      </c>
      <c r="B31" s="53" t="s">
        <v>205</v>
      </c>
      <c r="C31" s="64" t="s">
        <v>259</v>
      </c>
      <c r="D31" s="65">
        <v>0</v>
      </c>
      <c r="E31" s="65">
        <v>0</v>
      </c>
      <c r="F31" s="65">
        <v>0</v>
      </c>
      <c r="G31" s="68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8">
        <v>0</v>
      </c>
      <c r="N31" s="65">
        <v>0</v>
      </c>
      <c r="O31" s="68">
        <v>0</v>
      </c>
      <c r="P31" s="65">
        <v>0</v>
      </c>
      <c r="Q31" s="65">
        <v>0</v>
      </c>
      <c r="R31" s="68">
        <v>0</v>
      </c>
      <c r="S31" s="68">
        <v>0</v>
      </c>
    </row>
    <row r="32" spans="1:19" ht="31.5" x14ac:dyDescent="0.2">
      <c r="A32" s="64" t="s">
        <v>206</v>
      </c>
      <c r="B32" s="53" t="s">
        <v>207</v>
      </c>
      <c r="C32" s="64" t="s">
        <v>259</v>
      </c>
      <c r="D32" s="65">
        <v>0</v>
      </c>
      <c r="E32" s="65">
        <v>0</v>
      </c>
      <c r="F32" s="65">
        <v>0</v>
      </c>
      <c r="G32" s="68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8">
        <v>0</v>
      </c>
      <c r="N32" s="65">
        <v>0</v>
      </c>
      <c r="O32" s="68">
        <v>0</v>
      </c>
      <c r="P32" s="65">
        <v>0</v>
      </c>
      <c r="Q32" s="65">
        <v>0</v>
      </c>
      <c r="R32" s="68">
        <v>0</v>
      </c>
      <c r="S32" s="68">
        <v>0</v>
      </c>
    </row>
    <row r="33" spans="1:19" ht="31.5" x14ac:dyDescent="0.2">
      <c r="A33" s="64" t="s">
        <v>123</v>
      </c>
      <c r="B33" s="53" t="s">
        <v>208</v>
      </c>
      <c r="C33" s="64" t="s">
        <v>259</v>
      </c>
      <c r="D33" s="65">
        <v>0</v>
      </c>
      <c r="E33" s="65">
        <v>0</v>
      </c>
      <c r="F33" s="65">
        <v>0</v>
      </c>
      <c r="G33" s="68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8">
        <v>0</v>
      </c>
      <c r="N33" s="65">
        <v>0</v>
      </c>
      <c r="O33" s="68">
        <v>0</v>
      </c>
      <c r="P33" s="65">
        <v>0</v>
      </c>
      <c r="Q33" s="65">
        <v>0</v>
      </c>
      <c r="R33" s="68">
        <v>0</v>
      </c>
      <c r="S33" s="68">
        <v>0</v>
      </c>
    </row>
    <row r="34" spans="1:19" ht="31.5" x14ac:dyDescent="0.2">
      <c r="A34" s="64" t="s">
        <v>136</v>
      </c>
      <c r="B34" s="53" t="s">
        <v>209</v>
      </c>
      <c r="C34" s="64" t="s">
        <v>259</v>
      </c>
      <c r="D34" s="65">
        <v>0</v>
      </c>
      <c r="E34" s="65">
        <v>0</v>
      </c>
      <c r="F34" s="65">
        <v>0</v>
      </c>
      <c r="G34" s="68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8">
        <v>0</v>
      </c>
      <c r="N34" s="65">
        <v>0</v>
      </c>
      <c r="O34" s="68">
        <v>0</v>
      </c>
      <c r="P34" s="65">
        <v>0</v>
      </c>
      <c r="Q34" s="65">
        <v>0</v>
      </c>
      <c r="R34" s="68">
        <v>0</v>
      </c>
      <c r="S34" s="68">
        <v>0</v>
      </c>
    </row>
    <row r="35" spans="1:19" ht="63" x14ac:dyDescent="0.2">
      <c r="A35" s="64" t="s">
        <v>136</v>
      </c>
      <c r="B35" s="53" t="s">
        <v>210</v>
      </c>
      <c r="C35" s="64" t="s">
        <v>259</v>
      </c>
      <c r="D35" s="65">
        <v>0</v>
      </c>
      <c r="E35" s="65">
        <v>0</v>
      </c>
      <c r="F35" s="65">
        <v>0</v>
      </c>
      <c r="G35" s="68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8">
        <v>0</v>
      </c>
      <c r="N35" s="65">
        <v>0</v>
      </c>
      <c r="O35" s="68">
        <v>0</v>
      </c>
      <c r="P35" s="65">
        <v>0</v>
      </c>
      <c r="Q35" s="65">
        <v>0</v>
      </c>
      <c r="R35" s="68">
        <v>0</v>
      </c>
      <c r="S35" s="68">
        <v>0</v>
      </c>
    </row>
    <row r="36" spans="1:19" ht="63" x14ac:dyDescent="0.2">
      <c r="A36" s="64" t="s">
        <v>136</v>
      </c>
      <c r="B36" s="53" t="s">
        <v>211</v>
      </c>
      <c r="C36" s="64" t="s">
        <v>259</v>
      </c>
      <c r="D36" s="65">
        <v>0</v>
      </c>
      <c r="E36" s="65">
        <v>0</v>
      </c>
      <c r="F36" s="65">
        <v>0</v>
      </c>
      <c r="G36" s="68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8">
        <v>0</v>
      </c>
      <c r="N36" s="65">
        <v>0</v>
      </c>
      <c r="O36" s="68">
        <v>0</v>
      </c>
      <c r="P36" s="65">
        <v>0</v>
      </c>
      <c r="Q36" s="65">
        <v>0</v>
      </c>
      <c r="R36" s="68">
        <v>0</v>
      </c>
      <c r="S36" s="68">
        <v>0</v>
      </c>
    </row>
    <row r="37" spans="1:19" ht="63" x14ac:dyDescent="0.2">
      <c r="A37" s="64" t="s">
        <v>136</v>
      </c>
      <c r="B37" s="53" t="s">
        <v>212</v>
      </c>
      <c r="C37" s="64" t="s">
        <v>259</v>
      </c>
      <c r="D37" s="65">
        <v>0</v>
      </c>
      <c r="E37" s="65">
        <v>0</v>
      </c>
      <c r="F37" s="65">
        <v>0</v>
      </c>
      <c r="G37" s="68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8">
        <v>0</v>
      </c>
      <c r="N37" s="65">
        <v>0</v>
      </c>
      <c r="O37" s="68">
        <v>0</v>
      </c>
      <c r="P37" s="65">
        <v>0</v>
      </c>
      <c r="Q37" s="65">
        <v>0</v>
      </c>
      <c r="R37" s="68">
        <v>0</v>
      </c>
      <c r="S37" s="68">
        <v>0</v>
      </c>
    </row>
    <row r="38" spans="1:19" ht="31.5" x14ac:dyDescent="0.2">
      <c r="A38" s="64" t="s">
        <v>137</v>
      </c>
      <c r="B38" s="53" t="s">
        <v>209</v>
      </c>
      <c r="C38" s="64" t="s">
        <v>259</v>
      </c>
      <c r="D38" s="65">
        <v>0</v>
      </c>
      <c r="E38" s="65">
        <v>0</v>
      </c>
      <c r="F38" s="65">
        <v>0</v>
      </c>
      <c r="G38" s="68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8">
        <v>0</v>
      </c>
      <c r="N38" s="65">
        <v>0</v>
      </c>
      <c r="O38" s="68">
        <v>0</v>
      </c>
      <c r="P38" s="65">
        <v>0</v>
      </c>
      <c r="Q38" s="65">
        <v>0</v>
      </c>
      <c r="R38" s="68">
        <v>0</v>
      </c>
      <c r="S38" s="68">
        <v>0</v>
      </c>
    </row>
    <row r="39" spans="1:19" ht="63" x14ac:dyDescent="0.2">
      <c r="A39" s="64" t="s">
        <v>137</v>
      </c>
      <c r="B39" s="53" t="s">
        <v>210</v>
      </c>
      <c r="C39" s="64" t="s">
        <v>259</v>
      </c>
      <c r="D39" s="65">
        <v>0</v>
      </c>
      <c r="E39" s="65">
        <v>0</v>
      </c>
      <c r="F39" s="65">
        <v>0</v>
      </c>
      <c r="G39" s="68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8">
        <v>0</v>
      </c>
      <c r="N39" s="65">
        <v>0</v>
      </c>
      <c r="O39" s="68">
        <v>0</v>
      </c>
      <c r="P39" s="65">
        <v>0</v>
      </c>
      <c r="Q39" s="65">
        <v>0</v>
      </c>
      <c r="R39" s="68">
        <v>0</v>
      </c>
      <c r="S39" s="68">
        <v>0</v>
      </c>
    </row>
    <row r="40" spans="1:19" ht="63" x14ac:dyDescent="0.2">
      <c r="A40" s="64" t="s">
        <v>137</v>
      </c>
      <c r="B40" s="53" t="s">
        <v>211</v>
      </c>
      <c r="C40" s="64" t="s">
        <v>259</v>
      </c>
      <c r="D40" s="65">
        <v>0</v>
      </c>
      <c r="E40" s="65">
        <v>0</v>
      </c>
      <c r="F40" s="65">
        <v>0</v>
      </c>
      <c r="G40" s="68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8">
        <v>0</v>
      </c>
      <c r="N40" s="65">
        <v>0</v>
      </c>
      <c r="O40" s="68">
        <v>0</v>
      </c>
      <c r="P40" s="65">
        <v>0</v>
      </c>
      <c r="Q40" s="65">
        <v>0</v>
      </c>
      <c r="R40" s="68">
        <v>0</v>
      </c>
      <c r="S40" s="68">
        <v>0</v>
      </c>
    </row>
    <row r="41" spans="1:19" ht="63" x14ac:dyDescent="0.2">
      <c r="A41" s="64" t="s">
        <v>137</v>
      </c>
      <c r="B41" s="53" t="s">
        <v>213</v>
      </c>
      <c r="C41" s="64" t="s">
        <v>259</v>
      </c>
      <c r="D41" s="65">
        <v>0</v>
      </c>
      <c r="E41" s="65">
        <v>0</v>
      </c>
      <c r="F41" s="65">
        <v>0</v>
      </c>
      <c r="G41" s="68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8">
        <v>0</v>
      </c>
      <c r="N41" s="65">
        <v>0</v>
      </c>
      <c r="O41" s="68">
        <v>0</v>
      </c>
      <c r="P41" s="65">
        <v>0</v>
      </c>
      <c r="Q41" s="65">
        <v>0</v>
      </c>
      <c r="R41" s="68">
        <v>0</v>
      </c>
      <c r="S41" s="68">
        <v>0</v>
      </c>
    </row>
    <row r="42" spans="1:19" ht="47.25" x14ac:dyDescent="0.2">
      <c r="A42" s="64" t="s">
        <v>124</v>
      </c>
      <c r="B42" s="53" t="s">
        <v>214</v>
      </c>
      <c r="C42" s="64" t="s">
        <v>259</v>
      </c>
      <c r="D42" s="65">
        <v>0</v>
      </c>
      <c r="E42" s="65">
        <v>0</v>
      </c>
      <c r="F42" s="65">
        <v>0</v>
      </c>
      <c r="G42" s="68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8">
        <v>0</v>
      </c>
      <c r="N42" s="65">
        <v>0</v>
      </c>
      <c r="O42" s="68">
        <v>0</v>
      </c>
      <c r="P42" s="65">
        <v>0</v>
      </c>
      <c r="Q42" s="65">
        <v>0</v>
      </c>
      <c r="R42" s="68">
        <v>0</v>
      </c>
      <c r="S42" s="68">
        <v>0</v>
      </c>
    </row>
    <row r="43" spans="1:19" ht="47.25" x14ac:dyDescent="0.2">
      <c r="A43" s="64" t="s">
        <v>215</v>
      </c>
      <c r="B43" s="53" t="s">
        <v>216</v>
      </c>
      <c r="C43" s="64" t="s">
        <v>259</v>
      </c>
      <c r="D43" s="65">
        <v>0</v>
      </c>
      <c r="E43" s="65">
        <v>0</v>
      </c>
      <c r="F43" s="65">
        <v>0</v>
      </c>
      <c r="G43" s="68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8">
        <v>0</v>
      </c>
      <c r="N43" s="65">
        <v>0</v>
      </c>
      <c r="O43" s="68">
        <v>0</v>
      </c>
      <c r="P43" s="65">
        <v>0</v>
      </c>
      <c r="Q43" s="65">
        <v>0</v>
      </c>
      <c r="R43" s="68">
        <v>0</v>
      </c>
      <c r="S43" s="68">
        <v>0</v>
      </c>
    </row>
    <row r="44" spans="1:19" ht="47.25" x14ac:dyDescent="0.2">
      <c r="A44" s="64" t="s">
        <v>217</v>
      </c>
      <c r="B44" s="53" t="s">
        <v>218</v>
      </c>
      <c r="C44" s="64" t="s">
        <v>259</v>
      </c>
      <c r="D44" s="65">
        <v>0</v>
      </c>
      <c r="E44" s="65">
        <v>0</v>
      </c>
      <c r="F44" s="65">
        <v>0</v>
      </c>
      <c r="G44" s="68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8">
        <v>0</v>
      </c>
      <c r="N44" s="65">
        <v>0</v>
      </c>
      <c r="O44" s="68">
        <v>0</v>
      </c>
      <c r="P44" s="65">
        <v>0</v>
      </c>
      <c r="Q44" s="65">
        <v>0</v>
      </c>
      <c r="R44" s="68">
        <v>0</v>
      </c>
      <c r="S44" s="68">
        <v>0</v>
      </c>
    </row>
    <row r="45" spans="1:19" ht="31.5" x14ac:dyDescent="0.2">
      <c r="A45" s="64" t="s">
        <v>125</v>
      </c>
      <c r="B45" s="53" t="s">
        <v>219</v>
      </c>
      <c r="C45" s="64" t="s">
        <v>259</v>
      </c>
      <c r="D45" s="65">
        <f t="shared" ref="D45:S45" si="14">SUM(D46,D49)</f>
        <v>0</v>
      </c>
      <c r="E45" s="65">
        <f t="shared" si="14"/>
        <v>0</v>
      </c>
      <c r="F45" s="65">
        <f t="shared" ref="F45" si="15">SUM(F46,F49)</f>
        <v>0</v>
      </c>
      <c r="G45" s="65">
        <f t="shared" si="14"/>
        <v>0</v>
      </c>
      <c r="H45" s="65">
        <f t="shared" si="14"/>
        <v>0.71700000000000008</v>
      </c>
      <c r="I45" s="65">
        <f t="shared" ref="I45" si="16">SUM(I46,I49)</f>
        <v>0.8</v>
      </c>
      <c r="J45" s="65">
        <f t="shared" si="14"/>
        <v>0</v>
      </c>
      <c r="K45" s="65">
        <f t="shared" ref="K45:L45" si="17">SUM(K46,K49)</f>
        <v>0</v>
      </c>
      <c r="L45" s="65">
        <f t="shared" si="17"/>
        <v>0</v>
      </c>
      <c r="M45" s="65">
        <f t="shared" si="14"/>
        <v>0</v>
      </c>
      <c r="N45" s="65">
        <f t="shared" ref="N45" si="18">SUM(N46,N49)</f>
        <v>0</v>
      </c>
      <c r="O45" s="65">
        <f t="shared" si="14"/>
        <v>5.1459999999999999</v>
      </c>
      <c r="P45" s="65">
        <f t="shared" ref="P45:Q45" si="19">SUM(P46,P49)</f>
        <v>0</v>
      </c>
      <c r="Q45" s="65">
        <f t="shared" si="19"/>
        <v>0</v>
      </c>
      <c r="R45" s="65">
        <f t="shared" si="14"/>
        <v>0</v>
      </c>
      <c r="S45" s="65">
        <f t="shared" si="14"/>
        <v>0</v>
      </c>
    </row>
    <row r="46" spans="1:19" ht="47.25" x14ac:dyDescent="0.2">
      <c r="A46" s="64" t="s">
        <v>138</v>
      </c>
      <c r="B46" s="53" t="s">
        <v>220</v>
      </c>
      <c r="C46" s="64" t="s">
        <v>259</v>
      </c>
      <c r="D46" s="65">
        <f>SUM(D47,D48)</f>
        <v>0</v>
      </c>
      <c r="E46" s="65">
        <f t="shared" ref="E46:S46" si="20">SUM(E47,E48)</f>
        <v>0</v>
      </c>
      <c r="F46" s="65">
        <f t="shared" ref="F46" si="21">SUM(F47,F48)</f>
        <v>0</v>
      </c>
      <c r="G46" s="65">
        <f t="shared" si="20"/>
        <v>0</v>
      </c>
      <c r="H46" s="65">
        <f t="shared" si="20"/>
        <v>0</v>
      </c>
      <c r="I46" s="65">
        <f t="shared" ref="I46" si="22">SUM(I47,I48)</f>
        <v>0</v>
      </c>
      <c r="J46" s="65">
        <f t="shared" si="20"/>
        <v>0</v>
      </c>
      <c r="K46" s="65">
        <f t="shared" ref="K46:L46" si="23">SUM(K47,K48)</f>
        <v>0</v>
      </c>
      <c r="L46" s="65">
        <f t="shared" si="23"/>
        <v>0</v>
      </c>
      <c r="M46" s="65">
        <f t="shared" si="20"/>
        <v>0</v>
      </c>
      <c r="N46" s="65">
        <f t="shared" ref="N46" si="24">SUM(N47,N48)</f>
        <v>0</v>
      </c>
      <c r="O46" s="65">
        <f t="shared" si="20"/>
        <v>0</v>
      </c>
      <c r="P46" s="65">
        <f t="shared" ref="P46:Q46" si="25">SUM(P47,P48)</f>
        <v>0</v>
      </c>
      <c r="Q46" s="65">
        <f t="shared" si="25"/>
        <v>0</v>
      </c>
      <c r="R46" s="65">
        <f t="shared" si="20"/>
        <v>0</v>
      </c>
      <c r="S46" s="65">
        <f t="shared" si="20"/>
        <v>0</v>
      </c>
    </row>
    <row r="47" spans="1:19" ht="31.5" x14ac:dyDescent="0.2">
      <c r="A47" s="64" t="s">
        <v>139</v>
      </c>
      <c r="B47" s="53" t="s">
        <v>221</v>
      </c>
      <c r="C47" s="64" t="s">
        <v>259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</row>
    <row r="48" spans="1:19" ht="31.5" x14ac:dyDescent="0.2">
      <c r="A48" s="64" t="s">
        <v>140</v>
      </c>
      <c r="B48" s="53" t="s">
        <v>222</v>
      </c>
      <c r="C48" s="64" t="s">
        <v>259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</row>
    <row r="49" spans="1:20" ht="31.5" x14ac:dyDescent="0.2">
      <c r="A49" s="64" t="s">
        <v>141</v>
      </c>
      <c r="B49" s="53" t="s">
        <v>223</v>
      </c>
      <c r="C49" s="64" t="s">
        <v>259</v>
      </c>
      <c r="D49" s="65">
        <f>SUM(D50,D51)</f>
        <v>0</v>
      </c>
      <c r="E49" s="65">
        <f t="shared" ref="E49:S49" si="26">SUM(E50,E51)</f>
        <v>0</v>
      </c>
      <c r="F49" s="65">
        <f t="shared" ref="F49" si="27">SUM(F50,F51)</f>
        <v>0</v>
      </c>
      <c r="G49" s="65">
        <f t="shared" si="26"/>
        <v>0</v>
      </c>
      <c r="H49" s="65">
        <f t="shared" si="26"/>
        <v>0.71700000000000008</v>
      </c>
      <c r="I49" s="65">
        <f t="shared" ref="I49" si="28">SUM(I50,I51)</f>
        <v>0.8</v>
      </c>
      <c r="J49" s="65">
        <f t="shared" si="26"/>
        <v>0</v>
      </c>
      <c r="K49" s="65">
        <f t="shared" ref="K49:L49" si="29">SUM(K50,K51)</f>
        <v>0</v>
      </c>
      <c r="L49" s="65">
        <f t="shared" si="29"/>
        <v>0</v>
      </c>
      <c r="M49" s="65">
        <f t="shared" si="26"/>
        <v>0</v>
      </c>
      <c r="N49" s="65">
        <f t="shared" ref="N49" si="30">SUM(N50,N51)</f>
        <v>0</v>
      </c>
      <c r="O49" s="65">
        <f t="shared" si="26"/>
        <v>5.1459999999999999</v>
      </c>
      <c r="P49" s="65">
        <f t="shared" ref="P49:Q49" si="31">SUM(P50,P51)</f>
        <v>0</v>
      </c>
      <c r="Q49" s="65">
        <f t="shared" si="31"/>
        <v>0</v>
      </c>
      <c r="R49" s="65">
        <f t="shared" si="26"/>
        <v>0</v>
      </c>
      <c r="S49" s="65">
        <f t="shared" si="26"/>
        <v>0</v>
      </c>
    </row>
    <row r="50" spans="1:20" ht="15.75" x14ac:dyDescent="0.2">
      <c r="A50" s="64" t="s">
        <v>224</v>
      </c>
      <c r="B50" s="53" t="s">
        <v>225</v>
      </c>
      <c r="C50" s="64" t="s">
        <v>259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</row>
    <row r="51" spans="1:20" ht="31.5" x14ac:dyDescent="0.2">
      <c r="A51" s="64" t="s">
        <v>226</v>
      </c>
      <c r="B51" s="53" t="s">
        <v>227</v>
      </c>
      <c r="C51" s="64" t="s">
        <v>259</v>
      </c>
      <c r="D51" s="65">
        <f>SUM(D52:D54)</f>
        <v>0</v>
      </c>
      <c r="E51" s="65">
        <f t="shared" ref="E51:S51" si="32">SUM(E52:E54)</f>
        <v>0</v>
      </c>
      <c r="F51" s="65">
        <f t="shared" ref="F51" si="33">SUM(F52:F54)</f>
        <v>0</v>
      </c>
      <c r="G51" s="65">
        <f t="shared" si="32"/>
        <v>0</v>
      </c>
      <c r="H51" s="65">
        <f t="shared" si="32"/>
        <v>0.71700000000000008</v>
      </c>
      <c r="I51" s="65">
        <f t="shared" ref="I51" si="34">SUM(I52:I54)</f>
        <v>0.8</v>
      </c>
      <c r="J51" s="65">
        <f t="shared" si="32"/>
        <v>0</v>
      </c>
      <c r="K51" s="65">
        <f t="shared" ref="K51:L51" si="35">SUM(K52:K54)</f>
        <v>0</v>
      </c>
      <c r="L51" s="65">
        <f t="shared" si="35"/>
        <v>0</v>
      </c>
      <c r="M51" s="65">
        <f t="shared" si="32"/>
        <v>0</v>
      </c>
      <c r="N51" s="65">
        <f t="shared" ref="N51" si="36">SUM(N52:N54)</f>
        <v>0</v>
      </c>
      <c r="O51" s="65">
        <f t="shared" si="32"/>
        <v>5.1459999999999999</v>
      </c>
      <c r="P51" s="65">
        <f t="shared" ref="P51:Q51" si="37">SUM(P52:P54)</f>
        <v>0</v>
      </c>
      <c r="Q51" s="65">
        <f t="shared" si="37"/>
        <v>0</v>
      </c>
      <c r="R51" s="65">
        <f t="shared" si="32"/>
        <v>0</v>
      </c>
      <c r="S51" s="65">
        <f t="shared" si="32"/>
        <v>0</v>
      </c>
    </row>
    <row r="52" spans="1:20" ht="63" x14ac:dyDescent="0.2">
      <c r="A52" s="64" t="s">
        <v>226</v>
      </c>
      <c r="B52" s="53" t="s">
        <v>500</v>
      </c>
      <c r="C52" s="53" t="s">
        <v>415</v>
      </c>
      <c r="D52" s="65">
        <v>0</v>
      </c>
      <c r="E52" s="65">
        <v>0</v>
      </c>
      <c r="F52" s="65">
        <v>0</v>
      </c>
      <c r="G52" s="65">
        <v>0</v>
      </c>
      <c r="H52" s="65">
        <v>0.25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1.4079999999999999</v>
      </c>
      <c r="P52" s="65">
        <v>0</v>
      </c>
      <c r="Q52" s="65">
        <v>0</v>
      </c>
      <c r="R52" s="65">
        <v>0</v>
      </c>
      <c r="S52" s="65">
        <v>0</v>
      </c>
      <c r="T52" s="143">
        <v>0</v>
      </c>
    </row>
    <row r="53" spans="1:20" ht="63" x14ac:dyDescent="0.2">
      <c r="A53" s="64" t="s">
        <v>226</v>
      </c>
      <c r="B53" s="53" t="s">
        <v>507</v>
      </c>
      <c r="C53" s="53" t="s">
        <v>416</v>
      </c>
      <c r="D53" s="65">
        <v>0</v>
      </c>
      <c r="E53" s="65">
        <v>0</v>
      </c>
      <c r="F53" s="65">
        <v>0</v>
      </c>
      <c r="G53" s="65">
        <v>0</v>
      </c>
      <c r="H53" s="65">
        <v>0.46700000000000003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1.0209999999999999</v>
      </c>
      <c r="P53" s="65">
        <v>0</v>
      </c>
      <c r="Q53" s="65">
        <v>0</v>
      </c>
      <c r="R53" s="65">
        <v>0</v>
      </c>
      <c r="S53" s="65">
        <v>0</v>
      </c>
    </row>
    <row r="54" spans="1:20" ht="94.5" x14ac:dyDescent="0.2">
      <c r="A54" s="64" t="s">
        <v>226</v>
      </c>
      <c r="B54" s="53" t="s">
        <v>501</v>
      </c>
      <c r="C54" s="53" t="s">
        <v>417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0.8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2.7170000000000001</v>
      </c>
      <c r="P54" s="65">
        <v>0</v>
      </c>
      <c r="Q54" s="65">
        <v>0</v>
      </c>
      <c r="R54" s="65">
        <v>0</v>
      </c>
      <c r="S54" s="65">
        <v>0</v>
      </c>
    </row>
    <row r="55" spans="1:20" ht="31.5" x14ac:dyDescent="0.2">
      <c r="A55" s="64" t="s">
        <v>142</v>
      </c>
      <c r="B55" s="53" t="s">
        <v>228</v>
      </c>
      <c r="C55" s="64" t="s">
        <v>259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8">
        <v>0</v>
      </c>
      <c r="N55" s="65">
        <v>0</v>
      </c>
      <c r="O55" s="68">
        <v>0</v>
      </c>
      <c r="P55" s="65">
        <v>0</v>
      </c>
      <c r="Q55" s="65">
        <v>0</v>
      </c>
      <c r="R55" s="68">
        <v>0</v>
      </c>
      <c r="S55" s="68">
        <v>0</v>
      </c>
    </row>
    <row r="56" spans="1:20" ht="31.5" x14ac:dyDescent="0.2">
      <c r="A56" s="64" t="s">
        <v>143</v>
      </c>
      <c r="B56" s="53" t="s">
        <v>229</v>
      </c>
      <c r="C56" s="64" t="s">
        <v>259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8">
        <v>0</v>
      </c>
      <c r="N56" s="65">
        <v>0</v>
      </c>
      <c r="O56" s="68">
        <v>0</v>
      </c>
      <c r="P56" s="65">
        <v>0</v>
      </c>
      <c r="Q56" s="65">
        <v>0</v>
      </c>
      <c r="R56" s="68">
        <v>0</v>
      </c>
      <c r="S56" s="68">
        <v>0</v>
      </c>
    </row>
    <row r="57" spans="1:20" ht="31.5" x14ac:dyDescent="0.2">
      <c r="A57" s="64" t="s">
        <v>144</v>
      </c>
      <c r="B57" s="53" t="s">
        <v>230</v>
      </c>
      <c r="C57" s="64" t="s">
        <v>259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8">
        <v>0</v>
      </c>
      <c r="N57" s="65">
        <v>0</v>
      </c>
      <c r="O57" s="68">
        <v>0</v>
      </c>
      <c r="P57" s="65">
        <v>0</v>
      </c>
      <c r="Q57" s="65">
        <v>0</v>
      </c>
      <c r="R57" s="68">
        <v>0</v>
      </c>
      <c r="S57" s="68">
        <v>0</v>
      </c>
    </row>
    <row r="58" spans="1:20" ht="31.5" x14ac:dyDescent="0.2">
      <c r="A58" s="64" t="s">
        <v>231</v>
      </c>
      <c r="B58" s="53" t="s">
        <v>232</v>
      </c>
      <c r="C58" s="64" t="s">
        <v>259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8">
        <v>0</v>
      </c>
      <c r="N58" s="65">
        <v>0</v>
      </c>
      <c r="O58" s="68">
        <v>0</v>
      </c>
      <c r="P58" s="65">
        <v>0</v>
      </c>
      <c r="Q58" s="65">
        <v>0</v>
      </c>
      <c r="R58" s="68">
        <v>0</v>
      </c>
      <c r="S58" s="68">
        <v>0</v>
      </c>
    </row>
    <row r="59" spans="1:20" ht="31.5" x14ac:dyDescent="0.2">
      <c r="A59" s="64" t="s">
        <v>233</v>
      </c>
      <c r="B59" s="53" t="s">
        <v>234</v>
      </c>
      <c r="C59" s="64" t="s">
        <v>259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8">
        <v>0</v>
      </c>
      <c r="N59" s="65">
        <v>0</v>
      </c>
      <c r="O59" s="68">
        <v>0</v>
      </c>
      <c r="P59" s="65">
        <v>0</v>
      </c>
      <c r="Q59" s="65">
        <v>0</v>
      </c>
      <c r="R59" s="68">
        <v>0</v>
      </c>
      <c r="S59" s="68">
        <v>0</v>
      </c>
    </row>
    <row r="60" spans="1:20" ht="31.5" x14ac:dyDescent="0.2">
      <c r="A60" s="64" t="s">
        <v>235</v>
      </c>
      <c r="B60" s="53" t="s">
        <v>236</v>
      </c>
      <c r="C60" s="64" t="s">
        <v>259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8">
        <v>0</v>
      </c>
      <c r="N60" s="65">
        <v>0</v>
      </c>
      <c r="O60" s="68">
        <v>0</v>
      </c>
      <c r="P60" s="65">
        <v>0</v>
      </c>
      <c r="Q60" s="65">
        <v>0</v>
      </c>
      <c r="R60" s="68">
        <v>0</v>
      </c>
      <c r="S60" s="68">
        <v>0</v>
      </c>
    </row>
    <row r="61" spans="1:20" ht="31.5" x14ac:dyDescent="0.2">
      <c r="A61" s="64" t="s">
        <v>237</v>
      </c>
      <c r="B61" s="53" t="s">
        <v>238</v>
      </c>
      <c r="C61" s="64" t="s">
        <v>259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8">
        <v>0</v>
      </c>
      <c r="N61" s="65">
        <v>0</v>
      </c>
      <c r="O61" s="68">
        <v>0</v>
      </c>
      <c r="P61" s="65">
        <v>0</v>
      </c>
      <c r="Q61" s="65">
        <v>0</v>
      </c>
      <c r="R61" s="68">
        <v>0</v>
      </c>
      <c r="S61" s="68">
        <v>0</v>
      </c>
    </row>
    <row r="62" spans="1:20" ht="31.5" x14ac:dyDescent="0.2">
      <c r="A62" s="64" t="s">
        <v>239</v>
      </c>
      <c r="B62" s="53" t="s">
        <v>240</v>
      </c>
      <c r="C62" s="64" t="s">
        <v>259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8">
        <v>0</v>
      </c>
      <c r="N62" s="65">
        <v>0</v>
      </c>
      <c r="O62" s="68">
        <v>0</v>
      </c>
      <c r="P62" s="65">
        <v>0</v>
      </c>
      <c r="Q62" s="65">
        <v>0</v>
      </c>
      <c r="R62" s="68">
        <v>0</v>
      </c>
      <c r="S62" s="68">
        <v>0</v>
      </c>
    </row>
    <row r="63" spans="1:20" ht="31.5" x14ac:dyDescent="0.2">
      <c r="A63" s="64" t="s">
        <v>241</v>
      </c>
      <c r="B63" s="53" t="s">
        <v>242</v>
      </c>
      <c r="C63" s="64" t="s">
        <v>259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8">
        <v>0</v>
      </c>
      <c r="N63" s="65">
        <v>0</v>
      </c>
      <c r="O63" s="68">
        <v>0</v>
      </c>
      <c r="P63" s="65">
        <v>0</v>
      </c>
      <c r="Q63" s="65">
        <v>0</v>
      </c>
      <c r="R63" s="68">
        <v>0</v>
      </c>
      <c r="S63" s="68">
        <v>0</v>
      </c>
    </row>
    <row r="64" spans="1:20" ht="31.5" x14ac:dyDescent="0.2">
      <c r="A64" s="64" t="s">
        <v>243</v>
      </c>
      <c r="B64" s="53" t="s">
        <v>244</v>
      </c>
      <c r="C64" s="64" t="s">
        <v>259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8">
        <v>0</v>
      </c>
      <c r="N64" s="65">
        <v>0</v>
      </c>
      <c r="O64" s="68">
        <v>0</v>
      </c>
      <c r="P64" s="65">
        <v>0</v>
      </c>
      <c r="Q64" s="65">
        <v>0</v>
      </c>
      <c r="R64" s="68">
        <v>0</v>
      </c>
      <c r="S64" s="68">
        <v>0</v>
      </c>
    </row>
    <row r="65" spans="1:23" ht="15.75" x14ac:dyDescent="0.2">
      <c r="A65" s="64" t="s">
        <v>245</v>
      </c>
      <c r="B65" s="53" t="s">
        <v>246</v>
      </c>
      <c r="C65" s="64" t="s">
        <v>259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8">
        <v>0</v>
      </c>
      <c r="N65" s="65">
        <v>0</v>
      </c>
      <c r="O65" s="68">
        <v>0</v>
      </c>
      <c r="P65" s="65">
        <v>0</v>
      </c>
      <c r="Q65" s="65">
        <v>0</v>
      </c>
      <c r="R65" s="68">
        <v>0</v>
      </c>
      <c r="S65" s="68">
        <v>0</v>
      </c>
    </row>
    <row r="66" spans="1:23" ht="31.5" x14ac:dyDescent="0.2">
      <c r="A66" s="64" t="s">
        <v>247</v>
      </c>
      <c r="B66" s="53" t="s">
        <v>248</v>
      </c>
      <c r="C66" s="64" t="s">
        <v>259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8">
        <v>0</v>
      </c>
      <c r="N66" s="65">
        <v>0</v>
      </c>
      <c r="O66" s="68">
        <v>0</v>
      </c>
      <c r="P66" s="65">
        <v>0</v>
      </c>
      <c r="Q66" s="65">
        <v>0</v>
      </c>
      <c r="R66" s="68">
        <v>0</v>
      </c>
      <c r="S66" s="68">
        <v>0</v>
      </c>
    </row>
    <row r="67" spans="1:23" ht="47.25" x14ac:dyDescent="0.2">
      <c r="A67" s="64" t="s">
        <v>145</v>
      </c>
      <c r="B67" s="53" t="s">
        <v>249</v>
      </c>
      <c r="C67" s="64" t="s">
        <v>259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8">
        <v>0</v>
      </c>
      <c r="N67" s="65">
        <v>0</v>
      </c>
      <c r="O67" s="68">
        <v>0</v>
      </c>
      <c r="P67" s="65">
        <v>0</v>
      </c>
      <c r="Q67" s="65">
        <v>0</v>
      </c>
      <c r="R67" s="68">
        <v>0</v>
      </c>
      <c r="S67" s="68">
        <v>0</v>
      </c>
    </row>
    <row r="68" spans="1:23" ht="31.5" x14ac:dyDescent="0.2">
      <c r="A68" s="64" t="s">
        <v>250</v>
      </c>
      <c r="B68" s="53" t="s">
        <v>251</v>
      </c>
      <c r="C68" s="64" t="s">
        <v>259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8">
        <v>0</v>
      </c>
      <c r="N68" s="65">
        <v>0</v>
      </c>
      <c r="O68" s="68">
        <v>0</v>
      </c>
      <c r="P68" s="65">
        <v>0</v>
      </c>
      <c r="Q68" s="65">
        <v>0</v>
      </c>
      <c r="R68" s="68">
        <v>0</v>
      </c>
      <c r="S68" s="68">
        <v>0</v>
      </c>
    </row>
    <row r="69" spans="1:23" ht="31.5" x14ac:dyDescent="0.2">
      <c r="A69" s="64" t="s">
        <v>252</v>
      </c>
      <c r="B69" s="53" t="s">
        <v>253</v>
      </c>
      <c r="C69" s="64" t="s">
        <v>259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8">
        <v>0</v>
      </c>
      <c r="N69" s="65">
        <v>0</v>
      </c>
      <c r="O69" s="68">
        <v>0</v>
      </c>
      <c r="P69" s="65">
        <v>0</v>
      </c>
      <c r="Q69" s="65">
        <v>0</v>
      </c>
      <c r="R69" s="68">
        <v>0</v>
      </c>
      <c r="S69" s="68">
        <v>0</v>
      </c>
    </row>
    <row r="70" spans="1:23" ht="31.5" x14ac:dyDescent="0.2">
      <c r="A70" s="64" t="s">
        <v>146</v>
      </c>
      <c r="B70" s="53" t="s">
        <v>254</v>
      </c>
      <c r="C70" s="64" t="s">
        <v>259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8">
        <v>0</v>
      </c>
      <c r="N70" s="65">
        <v>0</v>
      </c>
      <c r="O70" s="68">
        <v>0</v>
      </c>
      <c r="P70" s="65">
        <v>0</v>
      </c>
      <c r="Q70" s="65">
        <v>0</v>
      </c>
      <c r="R70" s="68">
        <v>0</v>
      </c>
      <c r="S70" s="68">
        <v>0</v>
      </c>
    </row>
    <row r="71" spans="1:23" ht="31.5" x14ac:dyDescent="0.2">
      <c r="A71" s="64" t="s">
        <v>255</v>
      </c>
      <c r="B71" s="53" t="s">
        <v>256</v>
      </c>
      <c r="C71" s="64" t="s">
        <v>259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8">
        <v>0</v>
      </c>
      <c r="N71" s="65">
        <v>0</v>
      </c>
      <c r="O71" s="68">
        <v>0</v>
      </c>
      <c r="P71" s="65">
        <v>0</v>
      </c>
      <c r="Q71" s="65">
        <v>0</v>
      </c>
      <c r="R71" s="68">
        <v>0</v>
      </c>
      <c r="S71" s="68">
        <v>0</v>
      </c>
    </row>
    <row r="72" spans="1:23" ht="15.75" x14ac:dyDescent="0.2">
      <c r="A72" s="64" t="s">
        <v>257</v>
      </c>
      <c r="B72" s="53" t="s">
        <v>258</v>
      </c>
      <c r="C72" s="64" t="s">
        <v>259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8">
        <v>0</v>
      </c>
      <c r="N72" s="65">
        <v>0</v>
      </c>
      <c r="O72" s="68">
        <v>0</v>
      </c>
      <c r="P72" s="65">
        <v>0</v>
      </c>
      <c r="Q72" s="65">
        <v>0</v>
      </c>
      <c r="R72" s="68">
        <v>0</v>
      </c>
      <c r="S72" s="68">
        <v>0</v>
      </c>
    </row>
    <row r="73" spans="1:23" ht="37.5" customHeight="1" x14ac:dyDescent="0.2">
      <c r="A73" s="66"/>
      <c r="B73" s="67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</row>
    <row r="74" spans="1:23" s="16" customFormat="1" ht="92.1" customHeight="1" x14ac:dyDescent="0.4">
      <c r="A74" s="308"/>
      <c r="B74" s="308"/>
      <c r="C74" s="308"/>
      <c r="D74" s="308"/>
      <c r="E74" s="308"/>
      <c r="F74" s="225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2"/>
      <c r="U74" s="32"/>
      <c r="V74" s="32"/>
      <c r="W74" s="32"/>
    </row>
  </sheetData>
  <mergeCells count="17">
    <mergeCell ref="A74:E74"/>
    <mergeCell ref="G74:S74"/>
    <mergeCell ref="A12:A14"/>
    <mergeCell ref="B12:B14"/>
    <mergeCell ref="C12:C14"/>
    <mergeCell ref="D12:S12"/>
    <mergeCell ref="D13:F13"/>
    <mergeCell ref="G13:I13"/>
    <mergeCell ref="J13:L13"/>
    <mergeCell ref="M13:N13"/>
    <mergeCell ref="O13:Q13"/>
    <mergeCell ref="A10:S10"/>
    <mergeCell ref="A5:S5"/>
    <mergeCell ref="A6:S6"/>
    <mergeCell ref="A7:S7"/>
    <mergeCell ref="A8:S8"/>
    <mergeCell ref="A9:S9"/>
  </mergeCells>
  <pageMargins left="0.43307086614173229" right="0.23622047244094491" top="0.55118110236220474" bottom="0.55118110236220474" header="0.31496062992125984" footer="0.31496062992125984"/>
  <pageSetup paperSize="9" scale="45" fitToHeight="0" orientation="landscape" horizontalDpi="4294967295" verticalDpi="4294967295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N73"/>
  <sheetViews>
    <sheetView view="pageBreakPreview" zoomScale="50" zoomScaleNormal="55" zoomScaleSheetLayoutView="50" workbookViewId="0">
      <selection activeCell="A73" sqref="A73:XFD73"/>
    </sheetView>
  </sheetViews>
  <sheetFormatPr defaultColWidth="9" defaultRowHeight="12" x14ac:dyDescent="0.2"/>
  <cols>
    <col min="1" max="1" width="9.625" style="143" customWidth="1"/>
    <col min="2" max="2" width="71.875" style="143" customWidth="1"/>
    <col min="3" max="3" width="14.625" style="143" customWidth="1"/>
    <col min="4" max="4" width="12.875" style="143" customWidth="1"/>
    <col min="5" max="5" width="11.125" style="143" bestFit="1" customWidth="1"/>
    <col min="6" max="6" width="11.125" style="227" bestFit="1" customWidth="1"/>
    <col min="7" max="7" width="9.25" style="143" bestFit="1" customWidth="1"/>
    <col min="8" max="8" width="6.125" style="143" bestFit="1" customWidth="1"/>
    <col min="9" max="9" width="6.125" style="227" bestFit="1" customWidth="1"/>
    <col min="10" max="10" width="11.375" style="143" customWidth="1"/>
    <col min="11" max="11" width="8.625" style="227" bestFit="1" customWidth="1"/>
    <col min="12" max="12" width="6.125" style="227" bestFit="1" customWidth="1"/>
    <col min="13" max="13" width="11.125" style="143" bestFit="1" customWidth="1"/>
    <col min="14" max="14" width="13" style="227" customWidth="1"/>
    <col min="15" max="15" width="13.625" style="143" bestFit="1" customWidth="1"/>
    <col min="16" max="16" width="11.125" style="227" bestFit="1" customWidth="1"/>
    <col min="17" max="17" width="13.625" style="227" bestFit="1" customWidth="1"/>
    <col min="18" max="18" width="11.125" style="143" bestFit="1" customWidth="1"/>
    <col min="19" max="19" width="16.75" style="143" customWidth="1"/>
    <col min="20" max="16384" width="9" style="143"/>
  </cols>
  <sheetData>
    <row r="1" spans="1:40" ht="21" customHeight="1" x14ac:dyDescent="0.3">
      <c r="G1" s="60"/>
      <c r="H1" s="60"/>
      <c r="I1" s="60"/>
      <c r="K1" s="3"/>
      <c r="L1" s="3"/>
      <c r="N1" s="3" t="s">
        <v>359</v>
      </c>
    </row>
    <row r="2" spans="1:40" ht="21" customHeight="1" x14ac:dyDescent="0.3">
      <c r="G2" s="60"/>
      <c r="H2" s="60"/>
      <c r="I2" s="60"/>
      <c r="K2" s="22"/>
      <c r="L2" s="22"/>
      <c r="N2" s="22" t="s">
        <v>279</v>
      </c>
    </row>
    <row r="3" spans="1:40" ht="21" customHeight="1" x14ac:dyDescent="0.3">
      <c r="G3" s="60"/>
      <c r="H3" s="60"/>
      <c r="I3" s="60"/>
      <c r="K3" s="24"/>
      <c r="L3" s="24"/>
      <c r="N3" s="24" t="str">
        <f>'2'!O3</f>
        <v>Красноярского края от 30.07.2021  № 08-122</v>
      </c>
    </row>
    <row r="4" spans="1:40" ht="16.5" customHeight="1" x14ac:dyDescent="0.2">
      <c r="G4" s="61"/>
      <c r="H4" s="61"/>
      <c r="I4" s="61"/>
    </row>
    <row r="5" spans="1:40" ht="18.75" x14ac:dyDescent="0.2">
      <c r="A5" s="305" t="s">
        <v>111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57"/>
      <c r="U5" s="57"/>
      <c r="V5" s="57"/>
      <c r="W5" s="57"/>
      <c r="X5" s="57"/>
      <c r="Y5" s="57"/>
      <c r="Z5" s="57"/>
      <c r="AA5" s="57"/>
      <c r="AB5" s="57"/>
    </row>
    <row r="6" spans="1:40" ht="18.75" x14ac:dyDescent="0.2">
      <c r="A6" s="305" t="s">
        <v>115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57"/>
      <c r="U6" s="57"/>
      <c r="V6" s="57"/>
      <c r="W6" s="57"/>
      <c r="X6" s="57"/>
      <c r="Y6" s="57"/>
      <c r="Z6" s="57"/>
      <c r="AA6" s="57"/>
      <c r="AB6" s="57"/>
    </row>
    <row r="7" spans="1:40" ht="18.75" x14ac:dyDescent="0.3">
      <c r="A7" s="306" t="s">
        <v>356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62"/>
      <c r="U7" s="62"/>
      <c r="V7" s="62"/>
      <c r="W7" s="62"/>
      <c r="X7" s="62"/>
      <c r="Y7" s="62"/>
      <c r="Z7" s="62"/>
      <c r="AA7" s="62"/>
      <c r="AB7" s="62"/>
    </row>
    <row r="8" spans="1:40" ht="15.6" customHeight="1" x14ac:dyDescent="0.2">
      <c r="A8" s="307"/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</row>
    <row r="9" spans="1:40" ht="21.75" customHeight="1" x14ac:dyDescent="0.2">
      <c r="A9" s="298" t="str">
        <f>'2'!A8:S8</f>
        <v xml:space="preserve">Обшество с ограниченной ответственностью «Красноярский жилищно-коммунальный комплекс» 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63"/>
      <c r="U9" s="63"/>
      <c r="V9" s="63"/>
      <c r="W9" s="63"/>
      <c r="X9" s="63"/>
      <c r="Y9" s="63"/>
      <c r="Z9" s="63"/>
      <c r="AA9" s="63"/>
      <c r="AB9" s="63"/>
    </row>
    <row r="10" spans="1:40" ht="15.75" customHeight="1" x14ac:dyDescent="0.2">
      <c r="A10" s="278" t="s">
        <v>114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58"/>
      <c r="U10" s="58"/>
      <c r="V10" s="58"/>
      <c r="W10" s="58"/>
      <c r="X10" s="58"/>
      <c r="Y10" s="58"/>
      <c r="Z10" s="58"/>
      <c r="AA10" s="58"/>
      <c r="AB10" s="58"/>
    </row>
    <row r="11" spans="1:40" s="61" customFormat="1" ht="20.4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123" customFormat="1" ht="30" customHeight="1" x14ac:dyDescent="0.25">
      <c r="A12" s="304" t="s">
        <v>56</v>
      </c>
      <c r="B12" s="304" t="s">
        <v>322</v>
      </c>
      <c r="C12" s="304" t="s">
        <v>264</v>
      </c>
      <c r="D12" s="304" t="s">
        <v>317</v>
      </c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</row>
    <row r="13" spans="1:40" ht="219" customHeight="1" x14ac:dyDescent="0.2">
      <c r="A13" s="304"/>
      <c r="B13" s="304"/>
      <c r="C13" s="304"/>
      <c r="D13" s="313" t="s">
        <v>29</v>
      </c>
      <c r="E13" s="314"/>
      <c r="F13" s="315"/>
      <c r="G13" s="313" t="s">
        <v>30</v>
      </c>
      <c r="H13" s="314"/>
      <c r="I13" s="315"/>
      <c r="J13" s="313" t="s">
        <v>25</v>
      </c>
      <c r="K13" s="314"/>
      <c r="L13" s="315"/>
      <c r="M13" s="313" t="s">
        <v>26</v>
      </c>
      <c r="N13" s="315"/>
      <c r="O13" s="313" t="s">
        <v>19</v>
      </c>
      <c r="P13" s="314"/>
      <c r="Q13" s="315"/>
      <c r="R13" s="244" t="s">
        <v>23</v>
      </c>
      <c r="S13" s="243" t="s">
        <v>24</v>
      </c>
    </row>
    <row r="14" spans="1:40" ht="296.10000000000002" customHeight="1" x14ac:dyDescent="0.2">
      <c r="A14" s="304"/>
      <c r="B14" s="304"/>
      <c r="C14" s="304"/>
      <c r="D14" s="124" t="s">
        <v>514</v>
      </c>
      <c r="E14" s="124" t="s">
        <v>515</v>
      </c>
      <c r="F14" s="124" t="s">
        <v>516</v>
      </c>
      <c r="G14" s="124" t="s">
        <v>517</v>
      </c>
      <c r="H14" s="124" t="s">
        <v>518</v>
      </c>
      <c r="I14" s="124" t="s">
        <v>519</v>
      </c>
      <c r="J14" s="124" t="s">
        <v>425</v>
      </c>
      <c r="K14" s="124" t="s">
        <v>520</v>
      </c>
      <c r="L14" s="124" t="s">
        <v>521</v>
      </c>
      <c r="M14" s="124" t="s">
        <v>524</v>
      </c>
      <c r="N14" s="124" t="s">
        <v>525</v>
      </c>
      <c r="O14" s="124" t="s">
        <v>526</v>
      </c>
      <c r="P14" s="124" t="s">
        <v>527</v>
      </c>
      <c r="Q14" s="124" t="s">
        <v>528</v>
      </c>
      <c r="R14" s="263" t="s">
        <v>529</v>
      </c>
      <c r="S14" s="124" t="s">
        <v>530</v>
      </c>
    </row>
    <row r="15" spans="1:40" s="146" customFormat="1" ht="15.75" x14ac:dyDescent="0.25">
      <c r="A15" s="40">
        <v>1</v>
      </c>
      <c r="B15" s="125">
        <v>2</v>
      </c>
      <c r="C15" s="40">
        <v>3</v>
      </c>
      <c r="D15" s="126" t="s">
        <v>38</v>
      </c>
      <c r="E15" s="126" t="s">
        <v>292</v>
      </c>
      <c r="F15" s="126" t="s">
        <v>535</v>
      </c>
      <c r="G15" s="126" t="s">
        <v>35</v>
      </c>
      <c r="H15" s="126" t="s">
        <v>291</v>
      </c>
      <c r="I15" s="126" t="s">
        <v>534</v>
      </c>
      <c r="J15" s="126" t="s">
        <v>37</v>
      </c>
      <c r="K15" s="126" t="s">
        <v>522</v>
      </c>
      <c r="L15" s="126" t="s">
        <v>523</v>
      </c>
      <c r="M15" s="126" t="s">
        <v>46</v>
      </c>
      <c r="N15" s="126" t="s">
        <v>533</v>
      </c>
      <c r="O15" s="126" t="s">
        <v>48</v>
      </c>
      <c r="P15" s="126" t="s">
        <v>531</v>
      </c>
      <c r="Q15" s="126" t="s">
        <v>532</v>
      </c>
      <c r="R15" s="264" t="s">
        <v>54</v>
      </c>
      <c r="S15" s="126" t="s">
        <v>55</v>
      </c>
    </row>
    <row r="16" spans="1:40" s="146" customFormat="1" ht="15.75" x14ac:dyDescent="0.25">
      <c r="A16" s="127" t="s">
        <v>181</v>
      </c>
      <c r="B16" s="128" t="s">
        <v>182</v>
      </c>
      <c r="C16" s="129" t="s">
        <v>259</v>
      </c>
      <c r="D16" s="130">
        <f>D24</f>
        <v>0</v>
      </c>
      <c r="E16" s="130">
        <f t="shared" ref="E16:S16" si="0">E24</f>
        <v>0</v>
      </c>
      <c r="F16" s="130">
        <f t="shared" ref="F16" si="1">F24</f>
        <v>0</v>
      </c>
      <c r="G16" s="130">
        <f t="shared" si="0"/>
        <v>1000</v>
      </c>
      <c r="H16" s="130">
        <f t="shared" si="0"/>
        <v>0</v>
      </c>
      <c r="I16" s="130">
        <f t="shared" ref="I16" si="2">I24</f>
        <v>0.3</v>
      </c>
      <c r="J16" s="130">
        <f t="shared" si="0"/>
        <v>0</v>
      </c>
      <c r="K16" s="130">
        <f t="shared" ref="K16:L16" si="3">K24</f>
        <v>0</v>
      </c>
      <c r="L16" s="130">
        <f t="shared" si="3"/>
        <v>0</v>
      </c>
      <c r="M16" s="130">
        <f t="shared" si="0"/>
        <v>0</v>
      </c>
      <c r="N16" s="130">
        <f t="shared" ref="N16" si="4">N24</f>
        <v>0</v>
      </c>
      <c r="O16" s="130">
        <f t="shared" si="0"/>
        <v>5.2380000000000004</v>
      </c>
      <c r="P16" s="130">
        <f t="shared" ref="P16:Q16" si="5">P24</f>
        <v>0</v>
      </c>
      <c r="Q16" s="130">
        <f t="shared" si="5"/>
        <v>0</v>
      </c>
      <c r="R16" s="265">
        <f t="shared" si="0"/>
        <v>0</v>
      </c>
      <c r="S16" s="130">
        <f t="shared" si="0"/>
        <v>0</v>
      </c>
    </row>
    <row r="17" spans="1:19" ht="15.75" x14ac:dyDescent="0.2">
      <c r="A17" s="43" t="s">
        <v>183</v>
      </c>
      <c r="B17" s="142" t="s">
        <v>184</v>
      </c>
      <c r="C17" s="40" t="s">
        <v>259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266">
        <v>0</v>
      </c>
      <c r="S17" s="65">
        <v>0</v>
      </c>
    </row>
    <row r="18" spans="1:19" ht="15.75" x14ac:dyDescent="0.2">
      <c r="A18" s="43" t="s">
        <v>185</v>
      </c>
      <c r="B18" s="142" t="s">
        <v>186</v>
      </c>
      <c r="C18" s="40" t="s">
        <v>259</v>
      </c>
      <c r="D18" s="65">
        <f>D45</f>
        <v>0</v>
      </c>
      <c r="E18" s="65">
        <f t="shared" ref="E18:S18" si="6">E45</f>
        <v>0</v>
      </c>
      <c r="F18" s="65">
        <f t="shared" si="6"/>
        <v>0</v>
      </c>
      <c r="G18" s="65">
        <f t="shared" si="6"/>
        <v>1000</v>
      </c>
      <c r="H18" s="65">
        <f t="shared" si="6"/>
        <v>0</v>
      </c>
      <c r="I18" s="65">
        <f t="shared" si="6"/>
        <v>0.3</v>
      </c>
      <c r="J18" s="65">
        <f t="shared" si="6"/>
        <v>0</v>
      </c>
      <c r="K18" s="65">
        <f t="shared" si="6"/>
        <v>0</v>
      </c>
      <c r="L18" s="65">
        <f t="shared" si="6"/>
        <v>0</v>
      </c>
      <c r="M18" s="65">
        <f t="shared" si="6"/>
        <v>0</v>
      </c>
      <c r="N18" s="65">
        <f t="shared" si="6"/>
        <v>0</v>
      </c>
      <c r="O18" s="65">
        <f t="shared" si="6"/>
        <v>5.2380000000000004</v>
      </c>
      <c r="P18" s="65">
        <f t="shared" si="6"/>
        <v>0</v>
      </c>
      <c r="Q18" s="65">
        <f t="shared" si="6"/>
        <v>0</v>
      </c>
      <c r="R18" s="65">
        <f t="shared" si="6"/>
        <v>0</v>
      </c>
      <c r="S18" s="65">
        <f t="shared" si="6"/>
        <v>0</v>
      </c>
    </row>
    <row r="19" spans="1:19" ht="31.5" x14ac:dyDescent="0.2">
      <c r="A19" s="43" t="s">
        <v>187</v>
      </c>
      <c r="B19" s="142" t="s">
        <v>188</v>
      </c>
      <c r="C19" s="40" t="s">
        <v>259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266">
        <v>0</v>
      </c>
      <c r="S19" s="65">
        <v>0</v>
      </c>
    </row>
    <row r="20" spans="1:19" ht="15.75" x14ac:dyDescent="0.2">
      <c r="A20" s="43" t="s">
        <v>189</v>
      </c>
      <c r="B20" s="142" t="s">
        <v>190</v>
      </c>
      <c r="C20" s="40" t="s">
        <v>259</v>
      </c>
      <c r="D20" s="65">
        <f>D69</f>
        <v>0</v>
      </c>
      <c r="E20" s="65">
        <f t="shared" ref="E20:S20" si="7">E69</f>
        <v>0</v>
      </c>
      <c r="F20" s="65">
        <f t="shared" si="7"/>
        <v>0</v>
      </c>
      <c r="G20" s="65">
        <f t="shared" si="7"/>
        <v>0</v>
      </c>
      <c r="H20" s="65">
        <f t="shared" si="7"/>
        <v>0</v>
      </c>
      <c r="I20" s="65">
        <f t="shared" si="7"/>
        <v>0</v>
      </c>
      <c r="J20" s="65">
        <f t="shared" si="7"/>
        <v>0</v>
      </c>
      <c r="K20" s="65">
        <f t="shared" si="7"/>
        <v>0</v>
      </c>
      <c r="L20" s="65">
        <f t="shared" si="7"/>
        <v>0</v>
      </c>
      <c r="M20" s="65">
        <f t="shared" si="7"/>
        <v>0</v>
      </c>
      <c r="N20" s="65">
        <f t="shared" si="7"/>
        <v>0</v>
      </c>
      <c r="O20" s="65">
        <f t="shared" si="7"/>
        <v>0</v>
      </c>
      <c r="P20" s="65">
        <f t="shared" si="7"/>
        <v>0</v>
      </c>
      <c r="Q20" s="65">
        <f t="shared" si="7"/>
        <v>0</v>
      </c>
      <c r="R20" s="65">
        <f t="shared" si="7"/>
        <v>0</v>
      </c>
      <c r="S20" s="65">
        <f t="shared" si="7"/>
        <v>0</v>
      </c>
    </row>
    <row r="21" spans="1:19" ht="31.5" x14ac:dyDescent="0.2">
      <c r="A21" s="43" t="s">
        <v>191</v>
      </c>
      <c r="B21" s="142" t="s">
        <v>192</v>
      </c>
      <c r="C21" s="40" t="s">
        <v>259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266">
        <v>0</v>
      </c>
      <c r="S21" s="65">
        <v>0</v>
      </c>
    </row>
    <row r="22" spans="1:19" ht="15.75" x14ac:dyDescent="0.2">
      <c r="A22" s="47" t="s">
        <v>193</v>
      </c>
      <c r="B22" s="48" t="s">
        <v>194</v>
      </c>
      <c r="C22" s="49" t="s">
        <v>259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65">
        <v>0</v>
      </c>
      <c r="P22" s="131">
        <v>0</v>
      </c>
      <c r="Q22" s="131">
        <v>0</v>
      </c>
      <c r="R22" s="267">
        <v>0</v>
      </c>
      <c r="S22" s="65">
        <v>0</v>
      </c>
    </row>
    <row r="23" spans="1:19" ht="15.75" x14ac:dyDescent="0.2">
      <c r="A23" s="50"/>
      <c r="B23" s="51"/>
      <c r="C23" s="52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  <c r="P23" s="200"/>
      <c r="Q23" s="200"/>
      <c r="R23" s="200"/>
      <c r="S23" s="269"/>
    </row>
    <row r="24" spans="1:19" ht="15.75" x14ac:dyDescent="0.2">
      <c r="A24" s="133" t="s">
        <v>195</v>
      </c>
      <c r="B24" s="134" t="s">
        <v>175</v>
      </c>
      <c r="C24" s="133" t="s">
        <v>259</v>
      </c>
      <c r="D24" s="130">
        <f t="shared" ref="D24:S24" si="8">SUM(D25,D45,D66,D69)</f>
        <v>0</v>
      </c>
      <c r="E24" s="130">
        <f t="shared" si="8"/>
        <v>0</v>
      </c>
      <c r="F24" s="130">
        <f t="shared" ref="F24" si="9">SUM(F25,F45,F66,F69)</f>
        <v>0</v>
      </c>
      <c r="G24" s="130">
        <f t="shared" si="8"/>
        <v>1000</v>
      </c>
      <c r="H24" s="130">
        <f t="shared" si="8"/>
        <v>0</v>
      </c>
      <c r="I24" s="130">
        <f t="shared" ref="I24" si="10">SUM(I25,I45,I66,I69)</f>
        <v>0.3</v>
      </c>
      <c r="J24" s="130">
        <f t="shared" si="8"/>
        <v>0</v>
      </c>
      <c r="K24" s="130">
        <f t="shared" ref="K24:L24" si="11">SUM(K25,K45,K66,K69)</f>
        <v>0</v>
      </c>
      <c r="L24" s="130">
        <f t="shared" si="11"/>
        <v>0</v>
      </c>
      <c r="M24" s="130">
        <f t="shared" si="8"/>
        <v>0</v>
      </c>
      <c r="N24" s="130">
        <f t="shared" ref="N24" si="12">SUM(N25,N45,N66,N69)</f>
        <v>0</v>
      </c>
      <c r="O24" s="130">
        <f t="shared" si="8"/>
        <v>5.2380000000000004</v>
      </c>
      <c r="P24" s="130">
        <f t="shared" ref="P24:Q24" si="13">SUM(P25,P45,P66,P69)</f>
        <v>0</v>
      </c>
      <c r="Q24" s="130">
        <f t="shared" si="13"/>
        <v>0</v>
      </c>
      <c r="R24" s="265">
        <f t="shared" si="8"/>
        <v>0</v>
      </c>
      <c r="S24" s="130">
        <f t="shared" si="8"/>
        <v>0</v>
      </c>
    </row>
    <row r="25" spans="1:19" ht="15.75" x14ac:dyDescent="0.2">
      <c r="A25" s="64" t="s">
        <v>120</v>
      </c>
      <c r="B25" s="53" t="s">
        <v>196</v>
      </c>
      <c r="C25" s="64" t="s">
        <v>259</v>
      </c>
      <c r="D25" s="65">
        <v>0</v>
      </c>
      <c r="E25" s="65">
        <v>0</v>
      </c>
      <c r="F25" s="65">
        <v>0</v>
      </c>
      <c r="G25" s="68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8">
        <v>0</v>
      </c>
      <c r="N25" s="65">
        <v>0</v>
      </c>
      <c r="O25" s="68">
        <v>0</v>
      </c>
      <c r="P25" s="65">
        <v>0</v>
      </c>
      <c r="Q25" s="65">
        <v>0</v>
      </c>
      <c r="R25" s="268">
        <v>0</v>
      </c>
      <c r="S25" s="68">
        <v>0</v>
      </c>
    </row>
    <row r="26" spans="1:19" ht="31.5" x14ac:dyDescent="0.2">
      <c r="A26" s="64" t="s">
        <v>121</v>
      </c>
      <c r="B26" s="53" t="s">
        <v>197</v>
      </c>
      <c r="C26" s="64" t="s">
        <v>259</v>
      </c>
      <c r="D26" s="65">
        <v>0</v>
      </c>
      <c r="E26" s="65">
        <v>0</v>
      </c>
      <c r="F26" s="65">
        <v>0</v>
      </c>
      <c r="G26" s="68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8">
        <v>0</v>
      </c>
      <c r="N26" s="65">
        <v>0</v>
      </c>
      <c r="O26" s="68">
        <v>0</v>
      </c>
      <c r="P26" s="65">
        <v>0</v>
      </c>
      <c r="Q26" s="65">
        <v>0</v>
      </c>
      <c r="R26" s="268">
        <v>0</v>
      </c>
      <c r="S26" s="68">
        <v>0</v>
      </c>
    </row>
    <row r="27" spans="1:19" ht="31.5" x14ac:dyDescent="0.2">
      <c r="A27" s="64" t="s">
        <v>135</v>
      </c>
      <c r="B27" s="53" t="s">
        <v>198</v>
      </c>
      <c r="C27" s="64" t="s">
        <v>259</v>
      </c>
      <c r="D27" s="65">
        <v>0</v>
      </c>
      <c r="E27" s="65">
        <v>0</v>
      </c>
      <c r="F27" s="65">
        <v>0</v>
      </c>
      <c r="G27" s="68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8">
        <v>0</v>
      </c>
      <c r="N27" s="65">
        <v>0</v>
      </c>
      <c r="O27" s="68">
        <v>0</v>
      </c>
      <c r="P27" s="65">
        <v>0</v>
      </c>
      <c r="Q27" s="65">
        <v>0</v>
      </c>
      <c r="R27" s="268">
        <v>0</v>
      </c>
      <c r="S27" s="68">
        <v>0</v>
      </c>
    </row>
    <row r="28" spans="1:19" ht="31.5" x14ac:dyDescent="0.2">
      <c r="A28" s="64" t="s">
        <v>199</v>
      </c>
      <c r="B28" s="53" t="s">
        <v>200</v>
      </c>
      <c r="C28" s="64" t="s">
        <v>259</v>
      </c>
      <c r="D28" s="65">
        <v>0</v>
      </c>
      <c r="E28" s="65">
        <v>0</v>
      </c>
      <c r="F28" s="65">
        <v>0</v>
      </c>
      <c r="G28" s="68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8">
        <v>0</v>
      </c>
      <c r="N28" s="65">
        <v>0</v>
      </c>
      <c r="O28" s="68">
        <v>0</v>
      </c>
      <c r="P28" s="65">
        <v>0</v>
      </c>
      <c r="Q28" s="65">
        <v>0</v>
      </c>
      <c r="R28" s="268">
        <v>0</v>
      </c>
      <c r="S28" s="68">
        <v>0</v>
      </c>
    </row>
    <row r="29" spans="1:19" ht="31.5" x14ac:dyDescent="0.2">
      <c r="A29" s="64" t="s">
        <v>201</v>
      </c>
      <c r="B29" s="53" t="s">
        <v>202</v>
      </c>
      <c r="C29" s="64" t="s">
        <v>259</v>
      </c>
      <c r="D29" s="65">
        <v>0</v>
      </c>
      <c r="E29" s="65">
        <v>0</v>
      </c>
      <c r="F29" s="65">
        <v>0</v>
      </c>
      <c r="G29" s="68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8">
        <v>0</v>
      </c>
      <c r="N29" s="65">
        <v>0</v>
      </c>
      <c r="O29" s="68">
        <v>0</v>
      </c>
      <c r="P29" s="65">
        <v>0</v>
      </c>
      <c r="Q29" s="65">
        <v>0</v>
      </c>
      <c r="R29" s="268">
        <v>0</v>
      </c>
      <c r="S29" s="68">
        <v>0</v>
      </c>
    </row>
    <row r="30" spans="1:19" ht="31.5" x14ac:dyDescent="0.2">
      <c r="A30" s="64" t="s">
        <v>122</v>
      </c>
      <c r="B30" s="53" t="s">
        <v>203</v>
      </c>
      <c r="C30" s="64" t="s">
        <v>259</v>
      </c>
      <c r="D30" s="65">
        <v>0</v>
      </c>
      <c r="E30" s="65">
        <v>0</v>
      </c>
      <c r="F30" s="65">
        <v>0</v>
      </c>
      <c r="G30" s="68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8">
        <v>0</v>
      </c>
      <c r="N30" s="65">
        <v>0</v>
      </c>
      <c r="O30" s="68">
        <v>0</v>
      </c>
      <c r="P30" s="65">
        <v>0</v>
      </c>
      <c r="Q30" s="65">
        <v>0</v>
      </c>
      <c r="R30" s="268">
        <v>0</v>
      </c>
      <c r="S30" s="68">
        <v>0</v>
      </c>
    </row>
    <row r="31" spans="1:19" ht="47.25" x14ac:dyDescent="0.2">
      <c r="A31" s="64" t="s">
        <v>204</v>
      </c>
      <c r="B31" s="53" t="s">
        <v>205</v>
      </c>
      <c r="C31" s="64" t="s">
        <v>259</v>
      </c>
      <c r="D31" s="65">
        <v>0</v>
      </c>
      <c r="E31" s="65">
        <v>0</v>
      </c>
      <c r="F31" s="65">
        <v>0</v>
      </c>
      <c r="G31" s="68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8">
        <v>0</v>
      </c>
      <c r="N31" s="65">
        <v>0</v>
      </c>
      <c r="O31" s="68">
        <v>0</v>
      </c>
      <c r="P31" s="65">
        <v>0</v>
      </c>
      <c r="Q31" s="65">
        <v>0</v>
      </c>
      <c r="R31" s="268">
        <v>0</v>
      </c>
      <c r="S31" s="68">
        <v>0</v>
      </c>
    </row>
    <row r="32" spans="1:19" ht="31.5" x14ac:dyDescent="0.2">
      <c r="A32" s="64" t="s">
        <v>206</v>
      </c>
      <c r="B32" s="53" t="s">
        <v>207</v>
      </c>
      <c r="C32" s="64" t="s">
        <v>259</v>
      </c>
      <c r="D32" s="65">
        <v>0</v>
      </c>
      <c r="E32" s="65">
        <v>0</v>
      </c>
      <c r="F32" s="65">
        <v>0</v>
      </c>
      <c r="G32" s="68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8">
        <v>0</v>
      </c>
      <c r="N32" s="65">
        <v>0</v>
      </c>
      <c r="O32" s="68">
        <v>0</v>
      </c>
      <c r="P32" s="65">
        <v>0</v>
      </c>
      <c r="Q32" s="65">
        <v>0</v>
      </c>
      <c r="R32" s="268">
        <v>0</v>
      </c>
      <c r="S32" s="68">
        <v>0</v>
      </c>
    </row>
    <row r="33" spans="1:19" ht="31.5" x14ac:dyDescent="0.2">
      <c r="A33" s="64" t="s">
        <v>123</v>
      </c>
      <c r="B33" s="53" t="s">
        <v>208</v>
      </c>
      <c r="C33" s="64" t="s">
        <v>259</v>
      </c>
      <c r="D33" s="65">
        <v>0</v>
      </c>
      <c r="E33" s="65">
        <v>0</v>
      </c>
      <c r="F33" s="65">
        <v>0</v>
      </c>
      <c r="G33" s="68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8">
        <v>0</v>
      </c>
      <c r="N33" s="65">
        <v>0</v>
      </c>
      <c r="O33" s="68">
        <v>0</v>
      </c>
      <c r="P33" s="65">
        <v>0</v>
      </c>
      <c r="Q33" s="65">
        <v>0</v>
      </c>
      <c r="R33" s="268">
        <v>0</v>
      </c>
      <c r="S33" s="68">
        <v>0</v>
      </c>
    </row>
    <row r="34" spans="1:19" ht="31.5" x14ac:dyDescent="0.2">
      <c r="A34" s="64" t="s">
        <v>136</v>
      </c>
      <c r="B34" s="53" t="s">
        <v>209</v>
      </c>
      <c r="C34" s="64" t="s">
        <v>259</v>
      </c>
      <c r="D34" s="65">
        <v>0</v>
      </c>
      <c r="E34" s="65">
        <v>0</v>
      </c>
      <c r="F34" s="65">
        <v>0</v>
      </c>
      <c r="G34" s="68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8">
        <v>0</v>
      </c>
      <c r="N34" s="65">
        <v>0</v>
      </c>
      <c r="O34" s="68">
        <v>0</v>
      </c>
      <c r="P34" s="65">
        <v>0</v>
      </c>
      <c r="Q34" s="65">
        <v>0</v>
      </c>
      <c r="R34" s="268">
        <v>0</v>
      </c>
      <c r="S34" s="68">
        <v>0</v>
      </c>
    </row>
    <row r="35" spans="1:19" ht="63" x14ac:dyDescent="0.2">
      <c r="A35" s="64" t="s">
        <v>136</v>
      </c>
      <c r="B35" s="53" t="s">
        <v>210</v>
      </c>
      <c r="C35" s="64" t="s">
        <v>259</v>
      </c>
      <c r="D35" s="65">
        <v>0</v>
      </c>
      <c r="E35" s="65">
        <v>0</v>
      </c>
      <c r="F35" s="65">
        <v>0</v>
      </c>
      <c r="G35" s="68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8">
        <v>0</v>
      </c>
      <c r="N35" s="65">
        <v>0</v>
      </c>
      <c r="O35" s="68">
        <v>0</v>
      </c>
      <c r="P35" s="65">
        <v>0</v>
      </c>
      <c r="Q35" s="65">
        <v>0</v>
      </c>
      <c r="R35" s="268">
        <v>0</v>
      </c>
      <c r="S35" s="68">
        <v>0</v>
      </c>
    </row>
    <row r="36" spans="1:19" ht="47.25" x14ac:dyDescent="0.2">
      <c r="A36" s="64" t="s">
        <v>136</v>
      </c>
      <c r="B36" s="53" t="s">
        <v>211</v>
      </c>
      <c r="C36" s="64" t="s">
        <v>259</v>
      </c>
      <c r="D36" s="65">
        <v>0</v>
      </c>
      <c r="E36" s="65">
        <v>0</v>
      </c>
      <c r="F36" s="65">
        <v>0</v>
      </c>
      <c r="G36" s="68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8">
        <v>0</v>
      </c>
      <c r="N36" s="65">
        <v>0</v>
      </c>
      <c r="O36" s="68">
        <v>0</v>
      </c>
      <c r="P36" s="65">
        <v>0</v>
      </c>
      <c r="Q36" s="65">
        <v>0</v>
      </c>
      <c r="R36" s="268">
        <v>0</v>
      </c>
      <c r="S36" s="68">
        <v>0</v>
      </c>
    </row>
    <row r="37" spans="1:19" ht="63" x14ac:dyDescent="0.2">
      <c r="A37" s="64" t="s">
        <v>136</v>
      </c>
      <c r="B37" s="53" t="s">
        <v>212</v>
      </c>
      <c r="C37" s="64" t="s">
        <v>259</v>
      </c>
      <c r="D37" s="65">
        <v>0</v>
      </c>
      <c r="E37" s="65">
        <v>0</v>
      </c>
      <c r="F37" s="65">
        <v>0</v>
      </c>
      <c r="G37" s="68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8">
        <v>0</v>
      </c>
      <c r="N37" s="65">
        <v>0</v>
      </c>
      <c r="O37" s="68">
        <v>0</v>
      </c>
      <c r="P37" s="65">
        <v>0</v>
      </c>
      <c r="Q37" s="65">
        <v>0</v>
      </c>
      <c r="R37" s="268">
        <v>0</v>
      </c>
      <c r="S37" s="68">
        <v>0</v>
      </c>
    </row>
    <row r="38" spans="1:19" ht="31.5" x14ac:dyDescent="0.2">
      <c r="A38" s="64" t="s">
        <v>137</v>
      </c>
      <c r="B38" s="53" t="s">
        <v>209</v>
      </c>
      <c r="C38" s="64" t="s">
        <v>259</v>
      </c>
      <c r="D38" s="65">
        <v>0</v>
      </c>
      <c r="E38" s="65">
        <v>0</v>
      </c>
      <c r="F38" s="65">
        <v>0</v>
      </c>
      <c r="G38" s="68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8">
        <v>0</v>
      </c>
      <c r="N38" s="65">
        <v>0</v>
      </c>
      <c r="O38" s="68">
        <v>0</v>
      </c>
      <c r="P38" s="65">
        <v>0</v>
      </c>
      <c r="Q38" s="65">
        <v>0</v>
      </c>
      <c r="R38" s="268">
        <v>0</v>
      </c>
      <c r="S38" s="68">
        <v>0</v>
      </c>
    </row>
    <row r="39" spans="1:19" ht="63" x14ac:dyDescent="0.2">
      <c r="A39" s="64" t="s">
        <v>137</v>
      </c>
      <c r="B39" s="53" t="s">
        <v>210</v>
      </c>
      <c r="C39" s="64" t="s">
        <v>259</v>
      </c>
      <c r="D39" s="65">
        <v>0</v>
      </c>
      <c r="E39" s="65">
        <v>0</v>
      </c>
      <c r="F39" s="65">
        <v>0</v>
      </c>
      <c r="G39" s="68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8">
        <v>0</v>
      </c>
      <c r="N39" s="65">
        <v>0</v>
      </c>
      <c r="O39" s="68">
        <v>0</v>
      </c>
      <c r="P39" s="65">
        <v>0</v>
      </c>
      <c r="Q39" s="65">
        <v>0</v>
      </c>
      <c r="R39" s="268">
        <v>0</v>
      </c>
      <c r="S39" s="68">
        <v>0</v>
      </c>
    </row>
    <row r="40" spans="1:19" ht="47.25" x14ac:dyDescent="0.2">
      <c r="A40" s="64" t="s">
        <v>137</v>
      </c>
      <c r="B40" s="53" t="s">
        <v>211</v>
      </c>
      <c r="C40" s="64" t="s">
        <v>259</v>
      </c>
      <c r="D40" s="65">
        <v>0</v>
      </c>
      <c r="E40" s="65">
        <v>0</v>
      </c>
      <c r="F40" s="65">
        <v>0</v>
      </c>
      <c r="G40" s="68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8">
        <v>0</v>
      </c>
      <c r="N40" s="65">
        <v>0</v>
      </c>
      <c r="O40" s="68">
        <v>0</v>
      </c>
      <c r="P40" s="65">
        <v>0</v>
      </c>
      <c r="Q40" s="65">
        <v>0</v>
      </c>
      <c r="R40" s="268">
        <v>0</v>
      </c>
      <c r="S40" s="68">
        <v>0</v>
      </c>
    </row>
    <row r="41" spans="1:19" ht="63" x14ac:dyDescent="0.2">
      <c r="A41" s="64" t="s">
        <v>137</v>
      </c>
      <c r="B41" s="53" t="s">
        <v>213</v>
      </c>
      <c r="C41" s="64" t="s">
        <v>259</v>
      </c>
      <c r="D41" s="65">
        <v>0</v>
      </c>
      <c r="E41" s="65">
        <v>0</v>
      </c>
      <c r="F41" s="65">
        <v>0</v>
      </c>
      <c r="G41" s="68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8">
        <v>0</v>
      </c>
      <c r="N41" s="65">
        <v>0</v>
      </c>
      <c r="O41" s="68">
        <v>0</v>
      </c>
      <c r="P41" s="65">
        <v>0</v>
      </c>
      <c r="Q41" s="65">
        <v>0</v>
      </c>
      <c r="R41" s="268">
        <v>0</v>
      </c>
      <c r="S41" s="68">
        <v>0</v>
      </c>
    </row>
    <row r="42" spans="1:19" ht="47.25" x14ac:dyDescent="0.2">
      <c r="A42" s="64" t="s">
        <v>124</v>
      </c>
      <c r="B42" s="53" t="s">
        <v>214</v>
      </c>
      <c r="C42" s="64" t="s">
        <v>259</v>
      </c>
      <c r="D42" s="65">
        <v>0</v>
      </c>
      <c r="E42" s="65">
        <v>0</v>
      </c>
      <c r="F42" s="65">
        <v>0</v>
      </c>
      <c r="G42" s="68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8">
        <v>0</v>
      </c>
      <c r="N42" s="65">
        <v>0</v>
      </c>
      <c r="O42" s="68">
        <v>0</v>
      </c>
      <c r="P42" s="65">
        <v>0</v>
      </c>
      <c r="Q42" s="65">
        <v>0</v>
      </c>
      <c r="R42" s="268">
        <v>0</v>
      </c>
      <c r="S42" s="68">
        <v>0</v>
      </c>
    </row>
    <row r="43" spans="1:19" ht="47.25" x14ac:dyDescent="0.2">
      <c r="A43" s="64" t="s">
        <v>215</v>
      </c>
      <c r="B43" s="53" t="s">
        <v>216</v>
      </c>
      <c r="C43" s="64" t="s">
        <v>259</v>
      </c>
      <c r="D43" s="65">
        <v>0</v>
      </c>
      <c r="E43" s="65">
        <v>0</v>
      </c>
      <c r="F43" s="65">
        <v>0</v>
      </c>
      <c r="G43" s="68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8">
        <v>0</v>
      </c>
      <c r="N43" s="65">
        <v>0</v>
      </c>
      <c r="O43" s="68">
        <v>0</v>
      </c>
      <c r="P43" s="65">
        <v>0</v>
      </c>
      <c r="Q43" s="65">
        <v>0</v>
      </c>
      <c r="R43" s="268">
        <v>0</v>
      </c>
      <c r="S43" s="68">
        <v>0</v>
      </c>
    </row>
    <row r="44" spans="1:19" ht="47.25" x14ac:dyDescent="0.2">
      <c r="A44" s="64" t="s">
        <v>217</v>
      </c>
      <c r="B44" s="53" t="s">
        <v>218</v>
      </c>
      <c r="C44" s="64" t="s">
        <v>259</v>
      </c>
      <c r="D44" s="65">
        <v>0</v>
      </c>
      <c r="E44" s="65">
        <v>0</v>
      </c>
      <c r="F44" s="65">
        <v>0</v>
      </c>
      <c r="G44" s="68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8">
        <v>0</v>
      </c>
      <c r="N44" s="65">
        <v>0</v>
      </c>
      <c r="O44" s="68">
        <v>0</v>
      </c>
      <c r="P44" s="65">
        <v>0</v>
      </c>
      <c r="Q44" s="65">
        <v>0</v>
      </c>
      <c r="R44" s="268">
        <v>0</v>
      </c>
      <c r="S44" s="68">
        <v>0</v>
      </c>
    </row>
    <row r="45" spans="1:19" ht="31.5" x14ac:dyDescent="0.2">
      <c r="A45" s="64" t="s">
        <v>125</v>
      </c>
      <c r="B45" s="53" t="s">
        <v>219</v>
      </c>
      <c r="C45" s="64" t="s">
        <v>259</v>
      </c>
      <c r="D45" s="65">
        <f t="shared" ref="D45:S45" si="14">SUM(D46,D50)</f>
        <v>0</v>
      </c>
      <c r="E45" s="65">
        <f t="shared" si="14"/>
        <v>0</v>
      </c>
      <c r="F45" s="65">
        <f t="shared" ref="F45" si="15">SUM(F46,F50)</f>
        <v>0</v>
      </c>
      <c r="G45" s="65">
        <f t="shared" si="14"/>
        <v>1000</v>
      </c>
      <c r="H45" s="65">
        <f t="shared" si="14"/>
        <v>0</v>
      </c>
      <c r="I45" s="65">
        <f t="shared" ref="I45" si="16">SUM(I46,I50)</f>
        <v>0.3</v>
      </c>
      <c r="J45" s="65">
        <f t="shared" si="14"/>
        <v>0</v>
      </c>
      <c r="K45" s="65">
        <f t="shared" ref="K45:L45" si="17">SUM(K46,K50)</f>
        <v>0</v>
      </c>
      <c r="L45" s="65">
        <f t="shared" si="17"/>
        <v>0</v>
      </c>
      <c r="M45" s="65">
        <f t="shared" si="14"/>
        <v>0</v>
      </c>
      <c r="N45" s="65">
        <f t="shared" ref="N45" si="18">SUM(N46,N50)</f>
        <v>0</v>
      </c>
      <c r="O45" s="65">
        <f t="shared" si="14"/>
        <v>5.2380000000000004</v>
      </c>
      <c r="P45" s="65">
        <f t="shared" ref="P45:Q45" si="19">SUM(P46,P50)</f>
        <v>0</v>
      </c>
      <c r="Q45" s="65">
        <f t="shared" si="19"/>
        <v>0</v>
      </c>
      <c r="R45" s="266">
        <f t="shared" si="14"/>
        <v>0</v>
      </c>
      <c r="S45" s="65">
        <f t="shared" si="14"/>
        <v>0</v>
      </c>
    </row>
    <row r="46" spans="1:19" ht="47.25" x14ac:dyDescent="0.2">
      <c r="A46" s="64" t="s">
        <v>138</v>
      </c>
      <c r="B46" s="53" t="s">
        <v>220</v>
      </c>
      <c r="C46" s="64" t="s">
        <v>259</v>
      </c>
      <c r="D46" s="65">
        <f>SUM(D47,D48)</f>
        <v>0</v>
      </c>
      <c r="E46" s="65">
        <f t="shared" ref="E46:S46" si="20">SUM(E47,E48)</f>
        <v>0</v>
      </c>
      <c r="F46" s="65">
        <f t="shared" ref="F46" si="21">SUM(F47,F48)</f>
        <v>0</v>
      </c>
      <c r="G46" s="65">
        <f t="shared" si="20"/>
        <v>1000</v>
      </c>
      <c r="H46" s="65">
        <f t="shared" si="20"/>
        <v>0</v>
      </c>
      <c r="I46" s="65">
        <f t="shared" ref="I46" si="22">SUM(I47,I48)</f>
        <v>0</v>
      </c>
      <c r="J46" s="65">
        <f t="shared" si="20"/>
        <v>0</v>
      </c>
      <c r="K46" s="65">
        <f t="shared" ref="K46:L46" si="23">SUM(K47,K48)</f>
        <v>0</v>
      </c>
      <c r="L46" s="65">
        <f t="shared" si="23"/>
        <v>0</v>
      </c>
      <c r="M46" s="65">
        <f t="shared" si="20"/>
        <v>0</v>
      </c>
      <c r="N46" s="65">
        <f t="shared" ref="N46" si="24">SUM(N47,N48)</f>
        <v>0</v>
      </c>
      <c r="O46" s="65">
        <f t="shared" si="20"/>
        <v>4.2770000000000001</v>
      </c>
      <c r="P46" s="65">
        <f t="shared" ref="P46:Q46" si="25">SUM(P47,P48)</f>
        <v>0</v>
      </c>
      <c r="Q46" s="65">
        <f t="shared" si="25"/>
        <v>0</v>
      </c>
      <c r="R46" s="266">
        <f t="shared" si="20"/>
        <v>0</v>
      </c>
      <c r="S46" s="65">
        <f t="shared" si="20"/>
        <v>0</v>
      </c>
    </row>
    <row r="47" spans="1:19" ht="15.75" x14ac:dyDescent="0.2">
      <c r="A47" s="64" t="s">
        <v>139</v>
      </c>
      <c r="B47" s="53" t="s">
        <v>221</v>
      </c>
      <c r="C47" s="64" t="s">
        <v>259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266">
        <v>0</v>
      </c>
      <c r="S47" s="65">
        <v>0</v>
      </c>
    </row>
    <row r="48" spans="1:19" ht="31.5" x14ac:dyDescent="0.2">
      <c r="A48" s="64" t="s">
        <v>140</v>
      </c>
      <c r="B48" s="53" t="s">
        <v>222</v>
      </c>
      <c r="C48" s="64" t="s">
        <v>259</v>
      </c>
      <c r="D48" s="65">
        <f>SUM(D49)</f>
        <v>0</v>
      </c>
      <c r="E48" s="65">
        <f t="shared" ref="E48:S48" si="26">SUM(E49)</f>
        <v>0</v>
      </c>
      <c r="F48" s="65">
        <f t="shared" si="26"/>
        <v>0</v>
      </c>
      <c r="G48" s="65">
        <f t="shared" si="26"/>
        <v>1000</v>
      </c>
      <c r="H48" s="65">
        <f t="shared" si="26"/>
        <v>0</v>
      </c>
      <c r="I48" s="65">
        <f t="shared" si="26"/>
        <v>0</v>
      </c>
      <c r="J48" s="65">
        <f t="shared" si="26"/>
        <v>0</v>
      </c>
      <c r="K48" s="65">
        <f t="shared" si="26"/>
        <v>0</v>
      </c>
      <c r="L48" s="65">
        <f t="shared" si="26"/>
        <v>0</v>
      </c>
      <c r="M48" s="65">
        <f t="shared" si="26"/>
        <v>0</v>
      </c>
      <c r="N48" s="65">
        <f t="shared" si="26"/>
        <v>0</v>
      </c>
      <c r="O48" s="65">
        <f t="shared" si="26"/>
        <v>4.2770000000000001</v>
      </c>
      <c r="P48" s="65">
        <f t="shared" si="26"/>
        <v>0</v>
      </c>
      <c r="Q48" s="65">
        <f t="shared" si="26"/>
        <v>0</v>
      </c>
      <c r="R48" s="266">
        <f t="shared" si="26"/>
        <v>0</v>
      </c>
      <c r="S48" s="65">
        <f t="shared" si="26"/>
        <v>0</v>
      </c>
    </row>
    <row r="49" spans="1:19" ht="141.75" x14ac:dyDescent="0.2">
      <c r="A49" s="64" t="s">
        <v>140</v>
      </c>
      <c r="B49" s="53" t="s">
        <v>493</v>
      </c>
      <c r="C49" s="53" t="s">
        <v>409</v>
      </c>
      <c r="D49" s="65">
        <v>0</v>
      </c>
      <c r="E49" s="68">
        <v>0</v>
      </c>
      <c r="F49" s="68">
        <v>0</v>
      </c>
      <c r="G49" s="68">
        <v>1000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4.2770000000000001</v>
      </c>
      <c r="P49" s="68">
        <v>0</v>
      </c>
      <c r="Q49" s="68">
        <v>0</v>
      </c>
      <c r="R49" s="268">
        <v>0</v>
      </c>
      <c r="S49" s="68">
        <v>0</v>
      </c>
    </row>
    <row r="50" spans="1:19" ht="31.5" x14ac:dyDescent="0.2">
      <c r="A50" s="64" t="s">
        <v>141</v>
      </c>
      <c r="B50" s="53" t="s">
        <v>223</v>
      </c>
      <c r="C50" s="64" t="s">
        <v>259</v>
      </c>
      <c r="D50" s="65">
        <f>SUM(D51,D52)</f>
        <v>0</v>
      </c>
      <c r="E50" s="65">
        <f t="shared" ref="E50:S50" si="27">SUM(E51,E52)</f>
        <v>0</v>
      </c>
      <c r="F50" s="65">
        <f t="shared" ref="F50" si="28">SUM(F51,F52)</f>
        <v>0</v>
      </c>
      <c r="G50" s="65">
        <f t="shared" si="27"/>
        <v>0</v>
      </c>
      <c r="H50" s="65">
        <f t="shared" si="27"/>
        <v>0</v>
      </c>
      <c r="I50" s="65">
        <f t="shared" ref="I50" si="29">SUM(I51,I52)</f>
        <v>0.3</v>
      </c>
      <c r="J50" s="65">
        <f t="shared" si="27"/>
        <v>0</v>
      </c>
      <c r="K50" s="65">
        <f t="shared" ref="K50:L50" si="30">SUM(K51,K52)</f>
        <v>0</v>
      </c>
      <c r="L50" s="65">
        <f t="shared" si="30"/>
        <v>0</v>
      </c>
      <c r="M50" s="65">
        <f t="shared" si="27"/>
        <v>0</v>
      </c>
      <c r="N50" s="65">
        <f t="shared" ref="N50" si="31">SUM(N51,N52)</f>
        <v>0</v>
      </c>
      <c r="O50" s="65">
        <f t="shared" si="27"/>
        <v>0.96099999999999997</v>
      </c>
      <c r="P50" s="65">
        <f t="shared" ref="P50:Q50" si="32">SUM(P51,P52)</f>
        <v>0</v>
      </c>
      <c r="Q50" s="65">
        <f t="shared" si="32"/>
        <v>0</v>
      </c>
      <c r="R50" s="266">
        <f t="shared" si="27"/>
        <v>0</v>
      </c>
      <c r="S50" s="65">
        <f t="shared" si="27"/>
        <v>0</v>
      </c>
    </row>
    <row r="51" spans="1:19" ht="15.75" x14ac:dyDescent="0.2">
      <c r="A51" s="64" t="s">
        <v>224</v>
      </c>
      <c r="B51" s="53" t="s">
        <v>225</v>
      </c>
      <c r="C51" s="64" t="s">
        <v>259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266">
        <v>0</v>
      </c>
      <c r="S51" s="65">
        <v>0</v>
      </c>
    </row>
    <row r="52" spans="1:19" ht="31.5" x14ac:dyDescent="0.2">
      <c r="A52" s="64" t="s">
        <v>226</v>
      </c>
      <c r="B52" s="53" t="s">
        <v>227</v>
      </c>
      <c r="C52" s="64" t="s">
        <v>259</v>
      </c>
      <c r="D52" s="65">
        <f>SUM(D53:D53)</f>
        <v>0</v>
      </c>
      <c r="E52" s="65">
        <f t="shared" ref="E52:S52" si="33">SUM(E53:E53)</f>
        <v>0</v>
      </c>
      <c r="F52" s="65">
        <f t="shared" si="33"/>
        <v>0</v>
      </c>
      <c r="G52" s="65">
        <f t="shared" si="33"/>
        <v>0</v>
      </c>
      <c r="H52" s="65">
        <f t="shared" si="33"/>
        <v>0</v>
      </c>
      <c r="I52" s="65">
        <f t="shared" si="33"/>
        <v>0.3</v>
      </c>
      <c r="J52" s="65">
        <f t="shared" si="33"/>
        <v>0</v>
      </c>
      <c r="K52" s="65">
        <f t="shared" si="33"/>
        <v>0</v>
      </c>
      <c r="L52" s="65">
        <f t="shared" si="33"/>
        <v>0</v>
      </c>
      <c r="M52" s="65">
        <f t="shared" si="33"/>
        <v>0</v>
      </c>
      <c r="N52" s="65">
        <f t="shared" si="33"/>
        <v>0</v>
      </c>
      <c r="O52" s="65">
        <f t="shared" si="33"/>
        <v>0.96099999999999997</v>
      </c>
      <c r="P52" s="65">
        <f t="shared" si="33"/>
        <v>0</v>
      </c>
      <c r="Q52" s="65">
        <f t="shared" si="33"/>
        <v>0</v>
      </c>
      <c r="R52" s="266">
        <f t="shared" si="33"/>
        <v>0</v>
      </c>
      <c r="S52" s="65">
        <f t="shared" si="33"/>
        <v>0</v>
      </c>
    </row>
    <row r="53" spans="1:19" ht="63" x14ac:dyDescent="0.2">
      <c r="A53" s="64" t="s">
        <v>226</v>
      </c>
      <c r="B53" s="53" t="s">
        <v>502</v>
      </c>
      <c r="C53" s="53" t="s">
        <v>418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0.3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0.96099999999999997</v>
      </c>
      <c r="P53" s="65">
        <v>0</v>
      </c>
      <c r="Q53" s="65">
        <v>0</v>
      </c>
      <c r="R53" s="266">
        <v>0</v>
      </c>
      <c r="S53" s="65">
        <v>0</v>
      </c>
    </row>
    <row r="54" spans="1:19" ht="31.5" x14ac:dyDescent="0.2">
      <c r="A54" s="64" t="s">
        <v>142</v>
      </c>
      <c r="B54" s="53" t="s">
        <v>228</v>
      </c>
      <c r="C54" s="64" t="s">
        <v>259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8">
        <v>0</v>
      </c>
      <c r="N54" s="65">
        <v>0</v>
      </c>
      <c r="O54" s="68">
        <v>0</v>
      </c>
      <c r="P54" s="65">
        <v>0</v>
      </c>
      <c r="Q54" s="65">
        <v>0</v>
      </c>
      <c r="R54" s="268">
        <v>0</v>
      </c>
      <c r="S54" s="68">
        <v>0</v>
      </c>
    </row>
    <row r="55" spans="1:19" ht="31.5" x14ac:dyDescent="0.2">
      <c r="A55" s="64" t="s">
        <v>143</v>
      </c>
      <c r="B55" s="53" t="s">
        <v>229</v>
      </c>
      <c r="C55" s="64" t="s">
        <v>259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8">
        <v>0</v>
      </c>
      <c r="N55" s="65">
        <v>0</v>
      </c>
      <c r="O55" s="68">
        <v>0</v>
      </c>
      <c r="P55" s="65">
        <v>0</v>
      </c>
      <c r="Q55" s="65">
        <v>0</v>
      </c>
      <c r="R55" s="268">
        <v>0</v>
      </c>
      <c r="S55" s="68">
        <v>0</v>
      </c>
    </row>
    <row r="56" spans="1:19" ht="15.75" x14ac:dyDescent="0.2">
      <c r="A56" s="64" t="s">
        <v>144</v>
      </c>
      <c r="B56" s="53" t="s">
        <v>230</v>
      </c>
      <c r="C56" s="64" t="s">
        <v>259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8">
        <v>0</v>
      </c>
      <c r="N56" s="65">
        <v>0</v>
      </c>
      <c r="O56" s="68">
        <v>0</v>
      </c>
      <c r="P56" s="65">
        <v>0</v>
      </c>
      <c r="Q56" s="65">
        <v>0</v>
      </c>
      <c r="R56" s="268">
        <v>0</v>
      </c>
      <c r="S56" s="68">
        <v>0</v>
      </c>
    </row>
    <row r="57" spans="1:19" ht="15.75" x14ac:dyDescent="0.2">
      <c r="A57" s="64" t="s">
        <v>231</v>
      </c>
      <c r="B57" s="53" t="s">
        <v>232</v>
      </c>
      <c r="C57" s="64" t="s">
        <v>259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8">
        <v>0</v>
      </c>
      <c r="N57" s="65">
        <v>0</v>
      </c>
      <c r="O57" s="68">
        <v>0</v>
      </c>
      <c r="P57" s="65">
        <v>0</v>
      </c>
      <c r="Q57" s="65">
        <v>0</v>
      </c>
      <c r="R57" s="268">
        <v>0</v>
      </c>
      <c r="S57" s="68">
        <v>0</v>
      </c>
    </row>
    <row r="58" spans="1:19" ht="31.5" x14ac:dyDescent="0.2">
      <c r="A58" s="64" t="s">
        <v>233</v>
      </c>
      <c r="B58" s="53" t="s">
        <v>234</v>
      </c>
      <c r="C58" s="64" t="s">
        <v>259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8">
        <v>0</v>
      </c>
      <c r="N58" s="65">
        <v>0</v>
      </c>
      <c r="O58" s="68">
        <v>0</v>
      </c>
      <c r="P58" s="65">
        <v>0</v>
      </c>
      <c r="Q58" s="65">
        <v>0</v>
      </c>
      <c r="R58" s="268">
        <v>0</v>
      </c>
      <c r="S58" s="68">
        <v>0</v>
      </c>
    </row>
    <row r="59" spans="1:19" ht="31.5" x14ac:dyDescent="0.2">
      <c r="A59" s="64" t="s">
        <v>235</v>
      </c>
      <c r="B59" s="53" t="s">
        <v>236</v>
      </c>
      <c r="C59" s="64" t="s">
        <v>259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8">
        <v>0</v>
      </c>
      <c r="N59" s="65">
        <v>0</v>
      </c>
      <c r="O59" s="68">
        <v>0</v>
      </c>
      <c r="P59" s="65">
        <v>0</v>
      </c>
      <c r="Q59" s="65">
        <v>0</v>
      </c>
      <c r="R59" s="268">
        <v>0</v>
      </c>
      <c r="S59" s="68">
        <v>0</v>
      </c>
    </row>
    <row r="60" spans="1:19" ht="31.5" x14ac:dyDescent="0.2">
      <c r="A60" s="64" t="s">
        <v>237</v>
      </c>
      <c r="B60" s="53" t="s">
        <v>238</v>
      </c>
      <c r="C60" s="64" t="s">
        <v>259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8">
        <v>0</v>
      </c>
      <c r="N60" s="65">
        <v>0</v>
      </c>
      <c r="O60" s="68">
        <v>0</v>
      </c>
      <c r="P60" s="65">
        <v>0</v>
      </c>
      <c r="Q60" s="65">
        <v>0</v>
      </c>
      <c r="R60" s="268">
        <v>0</v>
      </c>
      <c r="S60" s="68">
        <v>0</v>
      </c>
    </row>
    <row r="61" spans="1:19" ht="31.5" x14ac:dyDescent="0.2">
      <c r="A61" s="64" t="s">
        <v>239</v>
      </c>
      <c r="B61" s="53" t="s">
        <v>240</v>
      </c>
      <c r="C61" s="64" t="s">
        <v>259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8">
        <v>0</v>
      </c>
      <c r="N61" s="65">
        <v>0</v>
      </c>
      <c r="O61" s="68">
        <v>0</v>
      </c>
      <c r="P61" s="65">
        <v>0</v>
      </c>
      <c r="Q61" s="65">
        <v>0</v>
      </c>
      <c r="R61" s="268">
        <v>0</v>
      </c>
      <c r="S61" s="68">
        <v>0</v>
      </c>
    </row>
    <row r="62" spans="1:19" ht="31.5" x14ac:dyDescent="0.2">
      <c r="A62" s="64" t="s">
        <v>241</v>
      </c>
      <c r="B62" s="53" t="s">
        <v>242</v>
      </c>
      <c r="C62" s="64" t="s">
        <v>259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8">
        <v>0</v>
      </c>
      <c r="N62" s="65">
        <v>0</v>
      </c>
      <c r="O62" s="68">
        <v>0</v>
      </c>
      <c r="P62" s="65">
        <v>0</v>
      </c>
      <c r="Q62" s="65">
        <v>0</v>
      </c>
      <c r="R62" s="268">
        <v>0</v>
      </c>
      <c r="S62" s="68">
        <v>0</v>
      </c>
    </row>
    <row r="63" spans="1:19" ht="31.5" x14ac:dyDescent="0.2">
      <c r="A63" s="64" t="s">
        <v>243</v>
      </c>
      <c r="B63" s="53" t="s">
        <v>244</v>
      </c>
      <c r="C63" s="64" t="s">
        <v>259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8">
        <v>0</v>
      </c>
      <c r="N63" s="65">
        <v>0</v>
      </c>
      <c r="O63" s="68">
        <v>0</v>
      </c>
      <c r="P63" s="65">
        <v>0</v>
      </c>
      <c r="Q63" s="65">
        <v>0</v>
      </c>
      <c r="R63" s="268">
        <v>0</v>
      </c>
      <c r="S63" s="68">
        <v>0</v>
      </c>
    </row>
    <row r="64" spans="1:19" ht="15.75" x14ac:dyDescent="0.2">
      <c r="A64" s="64" t="s">
        <v>245</v>
      </c>
      <c r="B64" s="53" t="s">
        <v>246</v>
      </c>
      <c r="C64" s="64" t="s">
        <v>259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8">
        <v>0</v>
      </c>
      <c r="N64" s="65">
        <v>0</v>
      </c>
      <c r="O64" s="68">
        <v>0</v>
      </c>
      <c r="P64" s="65">
        <v>0</v>
      </c>
      <c r="Q64" s="65">
        <v>0</v>
      </c>
      <c r="R64" s="268">
        <v>0</v>
      </c>
      <c r="S64" s="68">
        <v>0</v>
      </c>
    </row>
    <row r="65" spans="1:23" ht="31.5" x14ac:dyDescent="0.2">
      <c r="A65" s="64" t="s">
        <v>247</v>
      </c>
      <c r="B65" s="53" t="s">
        <v>248</v>
      </c>
      <c r="C65" s="64" t="s">
        <v>259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8">
        <v>0</v>
      </c>
      <c r="N65" s="65">
        <v>0</v>
      </c>
      <c r="O65" s="68">
        <v>0</v>
      </c>
      <c r="P65" s="65">
        <v>0</v>
      </c>
      <c r="Q65" s="65">
        <v>0</v>
      </c>
      <c r="R65" s="268">
        <v>0</v>
      </c>
      <c r="S65" s="68">
        <v>0</v>
      </c>
    </row>
    <row r="66" spans="1:23" ht="31.5" x14ac:dyDescent="0.2">
      <c r="A66" s="64" t="s">
        <v>145</v>
      </c>
      <c r="B66" s="53" t="s">
        <v>249</v>
      </c>
      <c r="C66" s="64" t="s">
        <v>259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8">
        <v>0</v>
      </c>
      <c r="N66" s="65">
        <v>0</v>
      </c>
      <c r="O66" s="68">
        <v>0</v>
      </c>
      <c r="P66" s="65">
        <v>0</v>
      </c>
      <c r="Q66" s="65">
        <v>0</v>
      </c>
      <c r="R66" s="268">
        <v>0</v>
      </c>
      <c r="S66" s="68">
        <v>0</v>
      </c>
    </row>
    <row r="67" spans="1:23" ht="31.5" x14ac:dyDescent="0.2">
      <c r="A67" s="64" t="s">
        <v>250</v>
      </c>
      <c r="B67" s="53" t="s">
        <v>251</v>
      </c>
      <c r="C67" s="64" t="s">
        <v>259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8">
        <v>0</v>
      </c>
      <c r="N67" s="65">
        <v>0</v>
      </c>
      <c r="O67" s="68">
        <v>0</v>
      </c>
      <c r="P67" s="65">
        <v>0</v>
      </c>
      <c r="Q67" s="65">
        <v>0</v>
      </c>
      <c r="R67" s="268">
        <v>0</v>
      </c>
      <c r="S67" s="68">
        <v>0</v>
      </c>
    </row>
    <row r="68" spans="1:23" ht="31.5" x14ac:dyDescent="0.2">
      <c r="A68" s="64" t="s">
        <v>252</v>
      </c>
      <c r="B68" s="53" t="s">
        <v>253</v>
      </c>
      <c r="C68" s="64" t="s">
        <v>259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8">
        <v>0</v>
      </c>
      <c r="N68" s="65">
        <v>0</v>
      </c>
      <c r="O68" s="68">
        <v>0</v>
      </c>
      <c r="P68" s="65">
        <v>0</v>
      </c>
      <c r="Q68" s="65">
        <v>0</v>
      </c>
      <c r="R68" s="268">
        <v>0</v>
      </c>
      <c r="S68" s="68">
        <v>0</v>
      </c>
    </row>
    <row r="69" spans="1:23" ht="31.5" x14ac:dyDescent="0.2">
      <c r="A69" s="64" t="s">
        <v>146</v>
      </c>
      <c r="B69" s="53" t="s">
        <v>254</v>
      </c>
      <c r="C69" s="64" t="s">
        <v>259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8">
        <v>0</v>
      </c>
      <c r="N69" s="65">
        <v>0</v>
      </c>
      <c r="O69" s="68">
        <v>0</v>
      </c>
      <c r="P69" s="65">
        <v>0</v>
      </c>
      <c r="Q69" s="65">
        <v>0</v>
      </c>
      <c r="R69" s="268">
        <v>0</v>
      </c>
      <c r="S69" s="68">
        <v>0</v>
      </c>
    </row>
    <row r="70" spans="1:23" ht="31.5" x14ac:dyDescent="0.2">
      <c r="A70" s="64" t="s">
        <v>255</v>
      </c>
      <c r="B70" s="53" t="s">
        <v>256</v>
      </c>
      <c r="C70" s="64" t="s">
        <v>259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8">
        <v>0</v>
      </c>
      <c r="N70" s="65">
        <v>0</v>
      </c>
      <c r="O70" s="68">
        <v>0</v>
      </c>
      <c r="P70" s="65">
        <v>0</v>
      </c>
      <c r="Q70" s="65">
        <v>0</v>
      </c>
      <c r="R70" s="268">
        <v>0</v>
      </c>
      <c r="S70" s="68">
        <v>0</v>
      </c>
    </row>
    <row r="71" spans="1:23" ht="24.6" customHeight="1" x14ac:dyDescent="0.2">
      <c r="A71" s="64" t="s">
        <v>257</v>
      </c>
      <c r="B71" s="53" t="s">
        <v>258</v>
      </c>
      <c r="C71" s="64" t="s">
        <v>259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8">
        <v>0</v>
      </c>
      <c r="N71" s="65">
        <v>0</v>
      </c>
      <c r="O71" s="68">
        <v>0</v>
      </c>
      <c r="P71" s="65">
        <v>0</v>
      </c>
      <c r="Q71" s="65">
        <v>0</v>
      </c>
      <c r="R71" s="268">
        <v>0</v>
      </c>
      <c r="S71" s="68">
        <v>0</v>
      </c>
    </row>
    <row r="72" spans="1:23" ht="27.95" customHeight="1" x14ac:dyDescent="0.2">
      <c r="A72" s="66"/>
      <c r="B72" s="67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</row>
    <row r="73" spans="1:23" s="16" customFormat="1" ht="92.1" customHeight="1" x14ac:dyDescent="0.4">
      <c r="A73" s="308"/>
      <c r="B73" s="308"/>
      <c r="C73" s="308"/>
      <c r="D73" s="308"/>
      <c r="E73" s="308"/>
      <c r="F73" s="225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2"/>
      <c r="U73" s="32"/>
      <c r="V73" s="32"/>
      <c r="W73" s="32"/>
    </row>
  </sheetData>
  <mergeCells count="17">
    <mergeCell ref="A73:E73"/>
    <mergeCell ref="G73:S73"/>
    <mergeCell ref="A12:A14"/>
    <mergeCell ref="B12:B14"/>
    <mergeCell ref="C12:C14"/>
    <mergeCell ref="D12:S12"/>
    <mergeCell ref="D13:F13"/>
    <mergeCell ref="G13:I13"/>
    <mergeCell ref="J13:L13"/>
    <mergeCell ref="M13:N13"/>
    <mergeCell ref="O13:Q13"/>
    <mergeCell ref="A10:S10"/>
    <mergeCell ref="A5:S5"/>
    <mergeCell ref="A6:S6"/>
    <mergeCell ref="A7:S7"/>
    <mergeCell ref="A8:S8"/>
    <mergeCell ref="A9:S9"/>
  </mergeCells>
  <pageMargins left="0.43307086614173229" right="0.23622047244094491" top="0.55118110236220474" bottom="0.55118110236220474" header="0.31496062992125984" footer="0.31496062992125984"/>
  <pageSetup paperSize="9" scale="49" fitToHeight="0" orientation="landscape" horizontalDpi="4294967295" verticalDpi="4294967295" r:id="rId1"/>
  <headerFooter differentFirst="1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N73"/>
  <sheetViews>
    <sheetView view="pageBreakPreview" zoomScale="50" zoomScaleNormal="55" zoomScaleSheetLayoutView="50" workbookViewId="0">
      <selection activeCell="A73" sqref="A73:XFD73"/>
    </sheetView>
  </sheetViews>
  <sheetFormatPr defaultColWidth="9" defaultRowHeight="12" x14ac:dyDescent="0.2"/>
  <cols>
    <col min="1" max="1" width="9.625" style="143" customWidth="1"/>
    <col min="2" max="2" width="69" style="143" customWidth="1"/>
    <col min="3" max="3" width="16" style="143" customWidth="1"/>
    <col min="4" max="5" width="10.875" style="143" bestFit="1" customWidth="1"/>
    <col min="6" max="6" width="10.875" style="227" bestFit="1" customWidth="1"/>
    <col min="7" max="8" width="5.875" style="143" bestFit="1" customWidth="1"/>
    <col min="9" max="9" width="5.875" style="227" bestFit="1" customWidth="1"/>
    <col min="10" max="10" width="11.25" style="143" customWidth="1"/>
    <col min="11" max="11" width="8.375" style="227" bestFit="1" customWidth="1"/>
    <col min="12" max="12" width="5.875" style="227" bestFit="1" customWidth="1"/>
    <col min="13" max="13" width="10.875" style="143" bestFit="1" customWidth="1"/>
    <col min="14" max="14" width="13.375" style="227" bestFit="1" customWidth="1"/>
    <col min="15" max="15" width="13.375" style="143" bestFit="1" customWidth="1"/>
    <col min="16" max="17" width="10.875" style="227" bestFit="1" customWidth="1"/>
    <col min="18" max="18" width="10.875" style="143" bestFit="1" customWidth="1"/>
    <col min="19" max="19" width="17.25" style="143" customWidth="1"/>
    <col min="20" max="16384" width="9" style="143"/>
  </cols>
  <sheetData>
    <row r="1" spans="1:40" ht="21" customHeight="1" x14ac:dyDescent="0.3">
      <c r="G1" s="60"/>
      <c r="H1" s="60"/>
      <c r="I1" s="60"/>
      <c r="K1" s="3"/>
      <c r="L1" s="3"/>
      <c r="M1" s="3" t="s">
        <v>360</v>
      </c>
    </row>
    <row r="2" spans="1:40" ht="21" customHeight="1" x14ac:dyDescent="0.3">
      <c r="G2" s="60"/>
      <c r="H2" s="60"/>
      <c r="I2" s="60"/>
      <c r="K2" s="22"/>
      <c r="L2" s="22"/>
      <c r="M2" s="22" t="s">
        <v>279</v>
      </c>
    </row>
    <row r="3" spans="1:40" ht="21" customHeight="1" x14ac:dyDescent="0.3">
      <c r="G3" s="60"/>
      <c r="H3" s="60"/>
      <c r="I3" s="60"/>
      <c r="K3" s="24"/>
      <c r="L3" s="24"/>
      <c r="M3" s="24" t="str">
        <f>'2'!O3</f>
        <v>Красноярского края от 30.07.2021  № 08-122</v>
      </c>
    </row>
    <row r="4" spans="1:40" ht="16.5" customHeight="1" x14ac:dyDescent="0.2">
      <c r="G4" s="61"/>
      <c r="H4" s="61"/>
      <c r="I4" s="61"/>
    </row>
    <row r="5" spans="1:40" ht="18.75" x14ac:dyDescent="0.2">
      <c r="A5" s="305" t="s">
        <v>111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57"/>
      <c r="U5" s="57"/>
      <c r="V5" s="57"/>
      <c r="W5" s="57"/>
      <c r="X5" s="57"/>
      <c r="Y5" s="57"/>
      <c r="Z5" s="57"/>
      <c r="AA5" s="57"/>
      <c r="AB5" s="57"/>
    </row>
    <row r="6" spans="1:40" ht="18.75" x14ac:dyDescent="0.2">
      <c r="A6" s="305" t="s">
        <v>115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57"/>
      <c r="U6" s="57"/>
      <c r="V6" s="57"/>
      <c r="W6" s="57"/>
      <c r="X6" s="57"/>
      <c r="Y6" s="57"/>
      <c r="Z6" s="57"/>
      <c r="AA6" s="57"/>
      <c r="AB6" s="57"/>
    </row>
    <row r="7" spans="1:40" ht="18.75" x14ac:dyDescent="0.3">
      <c r="A7" s="306" t="s">
        <v>357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62"/>
      <c r="U7" s="62"/>
      <c r="V7" s="62"/>
      <c r="W7" s="62"/>
      <c r="X7" s="62"/>
      <c r="Y7" s="62"/>
      <c r="Z7" s="62"/>
      <c r="AA7" s="62"/>
      <c r="AB7" s="62"/>
    </row>
    <row r="8" spans="1:40" ht="15.6" customHeight="1" x14ac:dyDescent="0.2">
      <c r="A8" s="307"/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</row>
    <row r="9" spans="1:40" ht="21.75" customHeight="1" x14ac:dyDescent="0.2">
      <c r="A9" s="298" t="str">
        <f>'2'!A8:S8</f>
        <v xml:space="preserve">Обшество с ограниченной ответственностью «Красноярский жилищно-коммунальный комплекс» 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63"/>
      <c r="U9" s="63"/>
      <c r="V9" s="63"/>
      <c r="W9" s="63"/>
      <c r="X9" s="63"/>
      <c r="Y9" s="63"/>
      <c r="Z9" s="63"/>
      <c r="AA9" s="63"/>
      <c r="AB9" s="63"/>
    </row>
    <row r="10" spans="1:40" ht="15.75" customHeight="1" x14ac:dyDescent="0.2">
      <c r="A10" s="278" t="s">
        <v>114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58"/>
      <c r="U10" s="58"/>
      <c r="V10" s="58"/>
      <c r="W10" s="58"/>
      <c r="X10" s="58"/>
      <c r="Y10" s="58"/>
      <c r="Z10" s="58"/>
      <c r="AA10" s="58"/>
      <c r="AB10" s="58"/>
    </row>
    <row r="11" spans="1:40" s="61" customFormat="1" ht="13.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123" customFormat="1" ht="20.25" customHeight="1" x14ac:dyDescent="0.25">
      <c r="A12" s="304" t="s">
        <v>56</v>
      </c>
      <c r="B12" s="304" t="s">
        <v>322</v>
      </c>
      <c r="C12" s="304" t="s">
        <v>264</v>
      </c>
      <c r="D12" s="304" t="s">
        <v>317</v>
      </c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</row>
    <row r="13" spans="1:40" ht="222.95" customHeight="1" x14ac:dyDescent="0.2">
      <c r="A13" s="304"/>
      <c r="B13" s="304"/>
      <c r="C13" s="304"/>
      <c r="D13" s="313" t="s">
        <v>29</v>
      </c>
      <c r="E13" s="314"/>
      <c r="F13" s="315"/>
      <c r="G13" s="313" t="s">
        <v>30</v>
      </c>
      <c r="H13" s="314"/>
      <c r="I13" s="315"/>
      <c r="J13" s="313" t="s">
        <v>25</v>
      </c>
      <c r="K13" s="314"/>
      <c r="L13" s="315"/>
      <c r="M13" s="313" t="s">
        <v>26</v>
      </c>
      <c r="N13" s="315"/>
      <c r="O13" s="313" t="s">
        <v>19</v>
      </c>
      <c r="P13" s="314"/>
      <c r="Q13" s="315"/>
      <c r="R13" s="244" t="s">
        <v>23</v>
      </c>
      <c r="S13" s="226" t="s">
        <v>24</v>
      </c>
    </row>
    <row r="14" spans="1:40" ht="303.60000000000002" customHeight="1" x14ac:dyDescent="0.2">
      <c r="A14" s="304"/>
      <c r="B14" s="304"/>
      <c r="C14" s="304"/>
      <c r="D14" s="124" t="s">
        <v>514</v>
      </c>
      <c r="E14" s="124" t="s">
        <v>515</v>
      </c>
      <c r="F14" s="124" t="s">
        <v>516</v>
      </c>
      <c r="G14" s="124" t="s">
        <v>517</v>
      </c>
      <c r="H14" s="124" t="s">
        <v>518</v>
      </c>
      <c r="I14" s="124" t="s">
        <v>519</v>
      </c>
      <c r="J14" s="124" t="s">
        <v>425</v>
      </c>
      <c r="K14" s="124" t="s">
        <v>520</v>
      </c>
      <c r="L14" s="124" t="s">
        <v>521</v>
      </c>
      <c r="M14" s="124" t="s">
        <v>524</v>
      </c>
      <c r="N14" s="124" t="s">
        <v>525</v>
      </c>
      <c r="O14" s="124" t="s">
        <v>526</v>
      </c>
      <c r="P14" s="124" t="s">
        <v>527</v>
      </c>
      <c r="Q14" s="124" t="s">
        <v>528</v>
      </c>
      <c r="R14" s="124" t="s">
        <v>529</v>
      </c>
      <c r="S14" s="124" t="s">
        <v>530</v>
      </c>
    </row>
    <row r="15" spans="1:40" s="146" customFormat="1" ht="15.75" x14ac:dyDescent="0.25">
      <c r="A15" s="40">
        <v>1</v>
      </c>
      <c r="B15" s="125">
        <v>2</v>
      </c>
      <c r="C15" s="40">
        <v>3</v>
      </c>
      <c r="D15" s="126" t="s">
        <v>38</v>
      </c>
      <c r="E15" s="126" t="s">
        <v>292</v>
      </c>
      <c r="F15" s="126" t="s">
        <v>535</v>
      </c>
      <c r="G15" s="126" t="s">
        <v>35</v>
      </c>
      <c r="H15" s="126" t="s">
        <v>291</v>
      </c>
      <c r="I15" s="126" t="s">
        <v>534</v>
      </c>
      <c r="J15" s="126" t="s">
        <v>37</v>
      </c>
      <c r="K15" s="126" t="s">
        <v>522</v>
      </c>
      <c r="L15" s="126" t="s">
        <v>523</v>
      </c>
      <c r="M15" s="126" t="s">
        <v>46</v>
      </c>
      <c r="N15" s="126" t="s">
        <v>533</v>
      </c>
      <c r="O15" s="126" t="s">
        <v>48</v>
      </c>
      <c r="P15" s="126" t="s">
        <v>531</v>
      </c>
      <c r="Q15" s="126" t="s">
        <v>532</v>
      </c>
      <c r="R15" s="126" t="s">
        <v>54</v>
      </c>
      <c r="S15" s="126" t="s">
        <v>55</v>
      </c>
    </row>
    <row r="16" spans="1:40" s="146" customFormat="1" ht="15.75" x14ac:dyDescent="0.25">
      <c r="A16" s="127" t="s">
        <v>181</v>
      </c>
      <c r="B16" s="128" t="s">
        <v>182</v>
      </c>
      <c r="C16" s="129" t="s">
        <v>259</v>
      </c>
      <c r="D16" s="130">
        <f>D24</f>
        <v>400</v>
      </c>
      <c r="E16" s="130">
        <f t="shared" ref="E16:S16" si="0">E24</f>
        <v>0</v>
      </c>
      <c r="F16" s="130">
        <f t="shared" ref="F16" si="1">F24</f>
        <v>0</v>
      </c>
      <c r="G16" s="130">
        <f t="shared" si="0"/>
        <v>0</v>
      </c>
      <c r="H16" s="130">
        <f t="shared" si="0"/>
        <v>0</v>
      </c>
      <c r="I16" s="130">
        <f t="shared" ref="I16" si="2">I24</f>
        <v>0.59000000000000008</v>
      </c>
      <c r="J16" s="130">
        <f t="shared" si="0"/>
        <v>0</v>
      </c>
      <c r="K16" s="130">
        <f t="shared" ref="K16:L16" si="3">K24</f>
        <v>0</v>
      </c>
      <c r="L16" s="130">
        <f t="shared" si="3"/>
        <v>0</v>
      </c>
      <c r="M16" s="130">
        <f t="shared" si="0"/>
        <v>0</v>
      </c>
      <c r="N16" s="130">
        <f t="shared" ref="N16" si="4">N24</f>
        <v>0</v>
      </c>
      <c r="O16" s="130">
        <f t="shared" si="0"/>
        <v>5.2160000000000002</v>
      </c>
      <c r="P16" s="130">
        <f t="shared" ref="P16:Q16" si="5">P24</f>
        <v>0</v>
      </c>
      <c r="Q16" s="130">
        <f t="shared" si="5"/>
        <v>0</v>
      </c>
      <c r="R16" s="130">
        <f t="shared" si="0"/>
        <v>0</v>
      </c>
      <c r="S16" s="130">
        <f t="shared" si="0"/>
        <v>0</v>
      </c>
    </row>
    <row r="17" spans="1:19" ht="15.75" x14ac:dyDescent="0.2">
      <c r="A17" s="43" t="s">
        <v>183</v>
      </c>
      <c r="B17" s="142" t="s">
        <v>184</v>
      </c>
      <c r="C17" s="40" t="s">
        <v>259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</row>
    <row r="18" spans="1:19" ht="15.75" x14ac:dyDescent="0.2">
      <c r="A18" s="43" t="s">
        <v>185</v>
      </c>
      <c r="B18" s="142" t="s">
        <v>186</v>
      </c>
      <c r="C18" s="40" t="s">
        <v>259</v>
      </c>
      <c r="D18" s="65">
        <f>D45</f>
        <v>400</v>
      </c>
      <c r="E18" s="65">
        <f t="shared" ref="E18:S18" si="6">E45</f>
        <v>0</v>
      </c>
      <c r="F18" s="65">
        <f t="shared" si="6"/>
        <v>0</v>
      </c>
      <c r="G18" s="65">
        <f t="shared" si="6"/>
        <v>0</v>
      </c>
      <c r="H18" s="65">
        <f t="shared" si="6"/>
        <v>0</v>
      </c>
      <c r="I18" s="65">
        <f t="shared" si="6"/>
        <v>0.59000000000000008</v>
      </c>
      <c r="J18" s="65">
        <f t="shared" si="6"/>
        <v>0</v>
      </c>
      <c r="K18" s="65">
        <f t="shared" si="6"/>
        <v>0</v>
      </c>
      <c r="L18" s="65">
        <f t="shared" si="6"/>
        <v>0</v>
      </c>
      <c r="M18" s="65">
        <f t="shared" si="6"/>
        <v>0</v>
      </c>
      <c r="N18" s="65">
        <f t="shared" si="6"/>
        <v>0</v>
      </c>
      <c r="O18" s="65">
        <f t="shared" si="6"/>
        <v>5.2160000000000002</v>
      </c>
      <c r="P18" s="65">
        <f t="shared" si="6"/>
        <v>0</v>
      </c>
      <c r="Q18" s="65">
        <f t="shared" si="6"/>
        <v>0</v>
      </c>
      <c r="R18" s="65">
        <f t="shared" si="6"/>
        <v>0</v>
      </c>
      <c r="S18" s="65">
        <f t="shared" si="6"/>
        <v>0</v>
      </c>
    </row>
    <row r="19" spans="1:19" ht="31.5" x14ac:dyDescent="0.2">
      <c r="A19" s="43" t="s">
        <v>187</v>
      </c>
      <c r="B19" s="142" t="s">
        <v>188</v>
      </c>
      <c r="C19" s="40" t="s">
        <v>259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</row>
    <row r="20" spans="1:19" ht="15.75" x14ac:dyDescent="0.2">
      <c r="A20" s="43" t="s">
        <v>189</v>
      </c>
      <c r="B20" s="142" t="s">
        <v>190</v>
      </c>
      <c r="C20" s="40" t="s">
        <v>259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</row>
    <row r="21" spans="1:19" ht="31.5" x14ac:dyDescent="0.2">
      <c r="A21" s="43" t="s">
        <v>191</v>
      </c>
      <c r="B21" s="142" t="s">
        <v>192</v>
      </c>
      <c r="C21" s="40" t="s">
        <v>259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</row>
    <row r="22" spans="1:19" ht="15.75" x14ac:dyDescent="0.2">
      <c r="A22" s="47" t="s">
        <v>193</v>
      </c>
      <c r="B22" s="48" t="s">
        <v>194</v>
      </c>
      <c r="C22" s="49" t="s">
        <v>259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65">
        <v>0</v>
      </c>
      <c r="P22" s="131">
        <v>0</v>
      </c>
      <c r="Q22" s="131">
        <v>0</v>
      </c>
      <c r="R22" s="131">
        <v>0</v>
      </c>
      <c r="S22" s="131">
        <v>0</v>
      </c>
    </row>
    <row r="23" spans="1:19" ht="15.75" x14ac:dyDescent="0.2">
      <c r="A23" s="50"/>
      <c r="B23" s="51"/>
      <c r="C23" s="52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  <c r="P23" s="200"/>
      <c r="Q23" s="200"/>
      <c r="R23" s="200"/>
      <c r="S23" s="200"/>
    </row>
    <row r="24" spans="1:19" ht="15.75" x14ac:dyDescent="0.2">
      <c r="A24" s="133" t="s">
        <v>195</v>
      </c>
      <c r="B24" s="134" t="s">
        <v>175</v>
      </c>
      <c r="C24" s="64" t="s">
        <v>259</v>
      </c>
      <c r="D24" s="130">
        <f t="shared" ref="D24:S24" si="7">SUM(D25,D45,D66,D69)</f>
        <v>400</v>
      </c>
      <c r="E24" s="130">
        <f t="shared" si="7"/>
        <v>0</v>
      </c>
      <c r="F24" s="130">
        <f t="shared" ref="F24" si="8">SUM(F25,F45,F66,F69)</f>
        <v>0</v>
      </c>
      <c r="G24" s="130">
        <f t="shared" si="7"/>
        <v>0</v>
      </c>
      <c r="H24" s="130">
        <f t="shared" si="7"/>
        <v>0</v>
      </c>
      <c r="I24" s="130">
        <f t="shared" ref="I24" si="9">SUM(I25,I45,I66,I69)</f>
        <v>0.59000000000000008</v>
      </c>
      <c r="J24" s="130">
        <f t="shared" si="7"/>
        <v>0</v>
      </c>
      <c r="K24" s="130">
        <f t="shared" ref="K24:L24" si="10">SUM(K25,K45,K66,K69)</f>
        <v>0</v>
      </c>
      <c r="L24" s="130">
        <f t="shared" si="10"/>
        <v>0</v>
      </c>
      <c r="M24" s="130">
        <f t="shared" si="7"/>
        <v>0</v>
      </c>
      <c r="N24" s="130">
        <f t="shared" ref="N24" si="11">SUM(N25,N45,N66,N69)</f>
        <v>0</v>
      </c>
      <c r="O24" s="130">
        <f t="shared" si="7"/>
        <v>5.2160000000000002</v>
      </c>
      <c r="P24" s="130">
        <f t="shared" ref="P24:Q24" si="12">SUM(P25,P45,P66,P69)</f>
        <v>0</v>
      </c>
      <c r="Q24" s="130">
        <f t="shared" si="12"/>
        <v>0</v>
      </c>
      <c r="R24" s="130">
        <f t="shared" si="7"/>
        <v>0</v>
      </c>
      <c r="S24" s="130">
        <f t="shared" si="7"/>
        <v>0</v>
      </c>
    </row>
    <row r="25" spans="1:19" ht="15.75" x14ac:dyDescent="0.2">
      <c r="A25" s="64" t="s">
        <v>120</v>
      </c>
      <c r="B25" s="53" t="s">
        <v>196</v>
      </c>
      <c r="C25" s="64" t="s">
        <v>259</v>
      </c>
      <c r="D25" s="65">
        <v>0</v>
      </c>
      <c r="E25" s="65">
        <v>0</v>
      </c>
      <c r="F25" s="65">
        <v>0</v>
      </c>
      <c r="G25" s="68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8">
        <v>0</v>
      </c>
      <c r="N25" s="65">
        <v>0</v>
      </c>
      <c r="O25" s="68">
        <v>0</v>
      </c>
      <c r="P25" s="65">
        <v>0</v>
      </c>
      <c r="Q25" s="65">
        <v>0</v>
      </c>
      <c r="R25" s="68">
        <v>0</v>
      </c>
      <c r="S25" s="68">
        <v>0</v>
      </c>
    </row>
    <row r="26" spans="1:19" ht="31.5" x14ac:dyDescent="0.2">
      <c r="A26" s="64" t="s">
        <v>121</v>
      </c>
      <c r="B26" s="53" t="s">
        <v>197</v>
      </c>
      <c r="C26" s="64" t="s">
        <v>259</v>
      </c>
      <c r="D26" s="65">
        <v>0</v>
      </c>
      <c r="E26" s="65">
        <v>0</v>
      </c>
      <c r="F26" s="65">
        <v>0</v>
      </c>
      <c r="G26" s="68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8">
        <v>0</v>
      </c>
      <c r="N26" s="65">
        <v>0</v>
      </c>
      <c r="O26" s="68">
        <v>0</v>
      </c>
      <c r="P26" s="65">
        <v>0</v>
      </c>
      <c r="Q26" s="65">
        <v>0</v>
      </c>
      <c r="R26" s="68">
        <v>0</v>
      </c>
      <c r="S26" s="68">
        <v>0</v>
      </c>
    </row>
    <row r="27" spans="1:19" ht="31.5" x14ac:dyDescent="0.2">
      <c r="A27" s="64" t="s">
        <v>135</v>
      </c>
      <c r="B27" s="53" t="s">
        <v>198</v>
      </c>
      <c r="C27" s="64" t="s">
        <v>259</v>
      </c>
      <c r="D27" s="65">
        <v>0</v>
      </c>
      <c r="E27" s="65">
        <v>0</v>
      </c>
      <c r="F27" s="65">
        <v>0</v>
      </c>
      <c r="G27" s="68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8">
        <v>0</v>
      </c>
      <c r="N27" s="65">
        <v>0</v>
      </c>
      <c r="O27" s="68">
        <v>0</v>
      </c>
      <c r="P27" s="65">
        <v>0</v>
      </c>
      <c r="Q27" s="65">
        <v>0</v>
      </c>
      <c r="R27" s="68">
        <v>0</v>
      </c>
      <c r="S27" s="68">
        <v>0</v>
      </c>
    </row>
    <row r="28" spans="1:19" ht="31.5" x14ac:dyDescent="0.2">
      <c r="A28" s="64" t="s">
        <v>199</v>
      </c>
      <c r="B28" s="53" t="s">
        <v>200</v>
      </c>
      <c r="C28" s="64" t="s">
        <v>259</v>
      </c>
      <c r="D28" s="65">
        <v>0</v>
      </c>
      <c r="E28" s="65">
        <v>0</v>
      </c>
      <c r="F28" s="65">
        <v>0</v>
      </c>
      <c r="G28" s="68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8">
        <v>0</v>
      </c>
      <c r="N28" s="65">
        <v>0</v>
      </c>
      <c r="O28" s="68">
        <v>0</v>
      </c>
      <c r="P28" s="65">
        <v>0</v>
      </c>
      <c r="Q28" s="65">
        <v>0</v>
      </c>
      <c r="R28" s="68">
        <v>0</v>
      </c>
      <c r="S28" s="68">
        <v>0</v>
      </c>
    </row>
    <row r="29" spans="1:19" ht="31.5" x14ac:dyDescent="0.2">
      <c r="A29" s="64" t="s">
        <v>201</v>
      </c>
      <c r="B29" s="53" t="s">
        <v>202</v>
      </c>
      <c r="C29" s="64" t="s">
        <v>259</v>
      </c>
      <c r="D29" s="65">
        <v>0</v>
      </c>
      <c r="E29" s="65">
        <v>0</v>
      </c>
      <c r="F29" s="65">
        <v>0</v>
      </c>
      <c r="G29" s="68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8">
        <v>0</v>
      </c>
      <c r="N29" s="65">
        <v>0</v>
      </c>
      <c r="O29" s="68">
        <v>0</v>
      </c>
      <c r="P29" s="65">
        <v>0</v>
      </c>
      <c r="Q29" s="65">
        <v>0</v>
      </c>
      <c r="R29" s="68">
        <v>0</v>
      </c>
      <c r="S29" s="68">
        <v>0</v>
      </c>
    </row>
    <row r="30" spans="1:19" ht="31.5" x14ac:dyDescent="0.2">
      <c r="A30" s="64" t="s">
        <v>122</v>
      </c>
      <c r="B30" s="53" t="s">
        <v>203</v>
      </c>
      <c r="C30" s="64" t="s">
        <v>259</v>
      </c>
      <c r="D30" s="65">
        <v>0</v>
      </c>
      <c r="E30" s="65">
        <v>0</v>
      </c>
      <c r="F30" s="65">
        <v>0</v>
      </c>
      <c r="G30" s="68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8">
        <v>0</v>
      </c>
      <c r="N30" s="65">
        <v>0</v>
      </c>
      <c r="O30" s="68">
        <v>0</v>
      </c>
      <c r="P30" s="65">
        <v>0</v>
      </c>
      <c r="Q30" s="65">
        <v>0</v>
      </c>
      <c r="R30" s="68">
        <v>0</v>
      </c>
      <c r="S30" s="68">
        <v>0</v>
      </c>
    </row>
    <row r="31" spans="1:19" ht="47.25" x14ac:dyDescent="0.2">
      <c r="A31" s="64" t="s">
        <v>204</v>
      </c>
      <c r="B31" s="53" t="s">
        <v>205</v>
      </c>
      <c r="C31" s="64" t="s">
        <v>259</v>
      </c>
      <c r="D31" s="65">
        <v>0</v>
      </c>
      <c r="E31" s="65">
        <v>0</v>
      </c>
      <c r="F31" s="65">
        <v>0</v>
      </c>
      <c r="G31" s="68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8">
        <v>0</v>
      </c>
      <c r="N31" s="65">
        <v>0</v>
      </c>
      <c r="O31" s="68">
        <v>0</v>
      </c>
      <c r="P31" s="65">
        <v>0</v>
      </c>
      <c r="Q31" s="65">
        <v>0</v>
      </c>
      <c r="R31" s="68">
        <v>0</v>
      </c>
      <c r="S31" s="68">
        <v>0</v>
      </c>
    </row>
    <row r="32" spans="1:19" ht="31.5" x14ac:dyDescent="0.2">
      <c r="A32" s="64" t="s">
        <v>206</v>
      </c>
      <c r="B32" s="53" t="s">
        <v>207</v>
      </c>
      <c r="C32" s="64" t="s">
        <v>259</v>
      </c>
      <c r="D32" s="65">
        <v>0</v>
      </c>
      <c r="E32" s="65">
        <v>0</v>
      </c>
      <c r="F32" s="65">
        <v>0</v>
      </c>
      <c r="G32" s="68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8">
        <v>0</v>
      </c>
      <c r="N32" s="65">
        <v>0</v>
      </c>
      <c r="O32" s="68">
        <v>0</v>
      </c>
      <c r="P32" s="65">
        <v>0</v>
      </c>
      <c r="Q32" s="65">
        <v>0</v>
      </c>
      <c r="R32" s="68">
        <v>0</v>
      </c>
      <c r="S32" s="68">
        <v>0</v>
      </c>
    </row>
    <row r="33" spans="1:19" ht="31.5" x14ac:dyDescent="0.2">
      <c r="A33" s="64" t="s">
        <v>123</v>
      </c>
      <c r="B33" s="53" t="s">
        <v>208</v>
      </c>
      <c r="C33" s="64" t="s">
        <v>259</v>
      </c>
      <c r="D33" s="65">
        <v>0</v>
      </c>
      <c r="E33" s="65">
        <v>0</v>
      </c>
      <c r="F33" s="65">
        <v>0</v>
      </c>
      <c r="G33" s="68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8">
        <v>0</v>
      </c>
      <c r="N33" s="65">
        <v>0</v>
      </c>
      <c r="O33" s="68">
        <v>0</v>
      </c>
      <c r="P33" s="65">
        <v>0</v>
      </c>
      <c r="Q33" s="65">
        <v>0</v>
      </c>
      <c r="R33" s="68">
        <v>0</v>
      </c>
      <c r="S33" s="68">
        <v>0</v>
      </c>
    </row>
    <row r="34" spans="1:19" ht="31.5" x14ac:dyDescent="0.2">
      <c r="A34" s="64" t="s">
        <v>136</v>
      </c>
      <c r="B34" s="53" t="s">
        <v>209</v>
      </c>
      <c r="C34" s="64" t="s">
        <v>259</v>
      </c>
      <c r="D34" s="65">
        <v>0</v>
      </c>
      <c r="E34" s="65">
        <v>0</v>
      </c>
      <c r="F34" s="65">
        <v>0</v>
      </c>
      <c r="G34" s="68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8">
        <v>0</v>
      </c>
      <c r="N34" s="65">
        <v>0</v>
      </c>
      <c r="O34" s="68">
        <v>0</v>
      </c>
      <c r="P34" s="65">
        <v>0</v>
      </c>
      <c r="Q34" s="65">
        <v>0</v>
      </c>
      <c r="R34" s="68">
        <v>0</v>
      </c>
      <c r="S34" s="68">
        <v>0</v>
      </c>
    </row>
    <row r="35" spans="1:19" ht="63" x14ac:dyDescent="0.2">
      <c r="A35" s="64" t="s">
        <v>136</v>
      </c>
      <c r="B35" s="53" t="s">
        <v>210</v>
      </c>
      <c r="C35" s="64" t="s">
        <v>259</v>
      </c>
      <c r="D35" s="65">
        <v>0</v>
      </c>
      <c r="E35" s="65">
        <v>0</v>
      </c>
      <c r="F35" s="65">
        <v>0</v>
      </c>
      <c r="G35" s="68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8">
        <v>0</v>
      </c>
      <c r="N35" s="65">
        <v>0</v>
      </c>
      <c r="O35" s="68">
        <v>0</v>
      </c>
      <c r="P35" s="65">
        <v>0</v>
      </c>
      <c r="Q35" s="65">
        <v>0</v>
      </c>
      <c r="R35" s="68">
        <v>0</v>
      </c>
      <c r="S35" s="68">
        <v>0</v>
      </c>
    </row>
    <row r="36" spans="1:19" ht="63" x14ac:dyDescent="0.2">
      <c r="A36" s="64" t="s">
        <v>136</v>
      </c>
      <c r="B36" s="53" t="s">
        <v>211</v>
      </c>
      <c r="C36" s="64" t="s">
        <v>259</v>
      </c>
      <c r="D36" s="65">
        <v>0</v>
      </c>
      <c r="E36" s="65">
        <v>0</v>
      </c>
      <c r="F36" s="65">
        <v>0</v>
      </c>
      <c r="G36" s="68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8">
        <v>0</v>
      </c>
      <c r="N36" s="65">
        <v>0</v>
      </c>
      <c r="O36" s="68">
        <v>0</v>
      </c>
      <c r="P36" s="65">
        <v>0</v>
      </c>
      <c r="Q36" s="65">
        <v>0</v>
      </c>
      <c r="R36" s="68">
        <v>0</v>
      </c>
      <c r="S36" s="68">
        <v>0</v>
      </c>
    </row>
    <row r="37" spans="1:19" ht="63" x14ac:dyDescent="0.2">
      <c r="A37" s="64" t="s">
        <v>136</v>
      </c>
      <c r="B37" s="53" t="s">
        <v>212</v>
      </c>
      <c r="C37" s="64" t="s">
        <v>259</v>
      </c>
      <c r="D37" s="65">
        <v>0</v>
      </c>
      <c r="E37" s="65">
        <v>0</v>
      </c>
      <c r="F37" s="65">
        <v>0</v>
      </c>
      <c r="G37" s="68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8">
        <v>0</v>
      </c>
      <c r="N37" s="65">
        <v>0</v>
      </c>
      <c r="O37" s="68">
        <v>0</v>
      </c>
      <c r="P37" s="65">
        <v>0</v>
      </c>
      <c r="Q37" s="65">
        <v>0</v>
      </c>
      <c r="R37" s="68">
        <v>0</v>
      </c>
      <c r="S37" s="68">
        <v>0</v>
      </c>
    </row>
    <row r="38" spans="1:19" ht="31.5" x14ac:dyDescent="0.2">
      <c r="A38" s="64" t="s">
        <v>137</v>
      </c>
      <c r="B38" s="53" t="s">
        <v>209</v>
      </c>
      <c r="C38" s="64" t="s">
        <v>259</v>
      </c>
      <c r="D38" s="65">
        <v>0</v>
      </c>
      <c r="E38" s="65">
        <v>0</v>
      </c>
      <c r="F38" s="65">
        <v>0</v>
      </c>
      <c r="G38" s="68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8">
        <v>0</v>
      </c>
      <c r="N38" s="65">
        <v>0</v>
      </c>
      <c r="O38" s="68">
        <v>0</v>
      </c>
      <c r="P38" s="65">
        <v>0</v>
      </c>
      <c r="Q38" s="65">
        <v>0</v>
      </c>
      <c r="R38" s="68">
        <v>0</v>
      </c>
      <c r="S38" s="68">
        <v>0</v>
      </c>
    </row>
    <row r="39" spans="1:19" ht="63" x14ac:dyDescent="0.2">
      <c r="A39" s="64" t="s">
        <v>137</v>
      </c>
      <c r="B39" s="53" t="s">
        <v>210</v>
      </c>
      <c r="C39" s="64" t="s">
        <v>259</v>
      </c>
      <c r="D39" s="65">
        <v>0</v>
      </c>
      <c r="E39" s="65">
        <v>0</v>
      </c>
      <c r="F39" s="65">
        <v>0</v>
      </c>
      <c r="G39" s="68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8">
        <v>0</v>
      </c>
      <c r="N39" s="65">
        <v>0</v>
      </c>
      <c r="O39" s="68">
        <v>0</v>
      </c>
      <c r="P39" s="65">
        <v>0</v>
      </c>
      <c r="Q39" s="65">
        <v>0</v>
      </c>
      <c r="R39" s="68">
        <v>0</v>
      </c>
      <c r="S39" s="68">
        <v>0</v>
      </c>
    </row>
    <row r="40" spans="1:19" ht="63" x14ac:dyDescent="0.2">
      <c r="A40" s="64" t="s">
        <v>137</v>
      </c>
      <c r="B40" s="53" t="s">
        <v>211</v>
      </c>
      <c r="C40" s="64" t="s">
        <v>259</v>
      </c>
      <c r="D40" s="65">
        <v>0</v>
      </c>
      <c r="E40" s="65">
        <v>0</v>
      </c>
      <c r="F40" s="65">
        <v>0</v>
      </c>
      <c r="G40" s="68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8">
        <v>0</v>
      </c>
      <c r="N40" s="65">
        <v>0</v>
      </c>
      <c r="O40" s="68">
        <v>0</v>
      </c>
      <c r="P40" s="65">
        <v>0</v>
      </c>
      <c r="Q40" s="65">
        <v>0</v>
      </c>
      <c r="R40" s="68">
        <v>0</v>
      </c>
      <c r="S40" s="68">
        <v>0</v>
      </c>
    </row>
    <row r="41" spans="1:19" ht="63" x14ac:dyDescent="0.2">
      <c r="A41" s="64" t="s">
        <v>137</v>
      </c>
      <c r="B41" s="53" t="s">
        <v>213</v>
      </c>
      <c r="C41" s="64" t="s">
        <v>259</v>
      </c>
      <c r="D41" s="65">
        <v>0</v>
      </c>
      <c r="E41" s="65">
        <v>0</v>
      </c>
      <c r="F41" s="65">
        <v>0</v>
      </c>
      <c r="G41" s="68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8">
        <v>0</v>
      </c>
      <c r="N41" s="65">
        <v>0</v>
      </c>
      <c r="O41" s="68">
        <v>0</v>
      </c>
      <c r="P41" s="65">
        <v>0</v>
      </c>
      <c r="Q41" s="65">
        <v>0</v>
      </c>
      <c r="R41" s="68">
        <v>0</v>
      </c>
      <c r="S41" s="68">
        <v>0</v>
      </c>
    </row>
    <row r="42" spans="1:19" ht="47.25" x14ac:dyDescent="0.2">
      <c r="A42" s="64" t="s">
        <v>124</v>
      </c>
      <c r="B42" s="53" t="s">
        <v>214</v>
      </c>
      <c r="C42" s="64" t="s">
        <v>259</v>
      </c>
      <c r="D42" s="65">
        <v>0</v>
      </c>
      <c r="E42" s="65">
        <v>0</v>
      </c>
      <c r="F42" s="65">
        <v>0</v>
      </c>
      <c r="G42" s="68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8">
        <v>0</v>
      </c>
      <c r="N42" s="65">
        <v>0</v>
      </c>
      <c r="O42" s="68">
        <v>0</v>
      </c>
      <c r="P42" s="65">
        <v>0</v>
      </c>
      <c r="Q42" s="65">
        <v>0</v>
      </c>
      <c r="R42" s="68">
        <v>0</v>
      </c>
      <c r="S42" s="68">
        <v>0</v>
      </c>
    </row>
    <row r="43" spans="1:19" ht="47.25" x14ac:dyDescent="0.2">
      <c r="A43" s="64" t="s">
        <v>215</v>
      </c>
      <c r="B43" s="53" t="s">
        <v>216</v>
      </c>
      <c r="C43" s="64" t="s">
        <v>259</v>
      </c>
      <c r="D43" s="65">
        <v>0</v>
      </c>
      <c r="E43" s="65">
        <v>0</v>
      </c>
      <c r="F43" s="65">
        <v>0</v>
      </c>
      <c r="G43" s="68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8">
        <v>0</v>
      </c>
      <c r="N43" s="65">
        <v>0</v>
      </c>
      <c r="O43" s="68">
        <v>0</v>
      </c>
      <c r="P43" s="65">
        <v>0</v>
      </c>
      <c r="Q43" s="65">
        <v>0</v>
      </c>
      <c r="R43" s="68">
        <v>0</v>
      </c>
      <c r="S43" s="68">
        <v>0</v>
      </c>
    </row>
    <row r="44" spans="1:19" ht="47.25" x14ac:dyDescent="0.2">
      <c r="A44" s="64" t="s">
        <v>217</v>
      </c>
      <c r="B44" s="53" t="s">
        <v>218</v>
      </c>
      <c r="C44" s="64" t="s">
        <v>259</v>
      </c>
      <c r="D44" s="65">
        <v>0</v>
      </c>
      <c r="E44" s="65">
        <v>0</v>
      </c>
      <c r="F44" s="65">
        <v>0</v>
      </c>
      <c r="G44" s="68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8">
        <v>0</v>
      </c>
      <c r="N44" s="65">
        <v>0</v>
      </c>
      <c r="O44" s="68">
        <v>0</v>
      </c>
      <c r="P44" s="65">
        <v>0</v>
      </c>
      <c r="Q44" s="65">
        <v>0</v>
      </c>
      <c r="R44" s="68">
        <v>0</v>
      </c>
      <c r="S44" s="68">
        <v>0</v>
      </c>
    </row>
    <row r="45" spans="1:19" ht="31.5" x14ac:dyDescent="0.2">
      <c r="A45" s="64" t="s">
        <v>125</v>
      </c>
      <c r="B45" s="53" t="s">
        <v>219</v>
      </c>
      <c r="C45" s="64" t="s">
        <v>259</v>
      </c>
      <c r="D45" s="65">
        <f t="shared" ref="D45:S45" si="13">SUM(D46,D50)</f>
        <v>400</v>
      </c>
      <c r="E45" s="65">
        <f t="shared" si="13"/>
        <v>0</v>
      </c>
      <c r="F45" s="65">
        <f t="shared" ref="F45" si="14">SUM(F46,F50)</f>
        <v>0</v>
      </c>
      <c r="G45" s="65">
        <f t="shared" si="13"/>
        <v>0</v>
      </c>
      <c r="H45" s="65">
        <f t="shared" si="13"/>
        <v>0</v>
      </c>
      <c r="I45" s="65">
        <f t="shared" ref="I45" si="15">SUM(I46,I50)</f>
        <v>0.59000000000000008</v>
      </c>
      <c r="J45" s="65">
        <f t="shared" si="13"/>
        <v>0</v>
      </c>
      <c r="K45" s="65">
        <f t="shared" ref="K45:L45" si="16">SUM(K46,K50)</f>
        <v>0</v>
      </c>
      <c r="L45" s="65">
        <f t="shared" si="16"/>
        <v>0</v>
      </c>
      <c r="M45" s="65">
        <f t="shared" si="13"/>
        <v>0</v>
      </c>
      <c r="N45" s="65">
        <f t="shared" ref="N45" si="17">SUM(N46,N50)</f>
        <v>0</v>
      </c>
      <c r="O45" s="65">
        <f t="shared" si="13"/>
        <v>5.2160000000000002</v>
      </c>
      <c r="P45" s="65">
        <f t="shared" ref="P45:Q45" si="18">SUM(P46,P50)</f>
        <v>0</v>
      </c>
      <c r="Q45" s="65">
        <f t="shared" si="18"/>
        <v>0</v>
      </c>
      <c r="R45" s="65">
        <f t="shared" si="13"/>
        <v>0</v>
      </c>
      <c r="S45" s="65">
        <f t="shared" si="13"/>
        <v>0</v>
      </c>
    </row>
    <row r="46" spans="1:19" ht="47.25" x14ac:dyDescent="0.2">
      <c r="A46" s="64" t="s">
        <v>138</v>
      </c>
      <c r="B46" s="53" t="s">
        <v>220</v>
      </c>
      <c r="C46" s="64" t="s">
        <v>259</v>
      </c>
      <c r="D46" s="65">
        <f>SUM(D47,D48)</f>
        <v>400</v>
      </c>
      <c r="E46" s="65">
        <f t="shared" ref="E46:S46" si="19">SUM(E47,E48)</f>
        <v>0</v>
      </c>
      <c r="F46" s="65">
        <f t="shared" ref="F46" si="20">SUM(F47,F48)</f>
        <v>0</v>
      </c>
      <c r="G46" s="65">
        <f t="shared" si="19"/>
        <v>0</v>
      </c>
      <c r="H46" s="65">
        <f t="shared" si="19"/>
        <v>0</v>
      </c>
      <c r="I46" s="65">
        <f>SUM(I47,I48)</f>
        <v>0</v>
      </c>
      <c r="J46" s="65">
        <f t="shared" si="19"/>
        <v>0</v>
      </c>
      <c r="K46" s="65">
        <f t="shared" ref="K46:L46" si="21">SUM(K47,K48)</f>
        <v>0</v>
      </c>
      <c r="L46" s="65">
        <f t="shared" si="21"/>
        <v>0</v>
      </c>
      <c r="M46" s="65">
        <f t="shared" si="19"/>
        <v>0</v>
      </c>
      <c r="N46" s="65">
        <f t="shared" ref="N46" si="22">SUM(N47,N48)</f>
        <v>0</v>
      </c>
      <c r="O46" s="65">
        <f t="shared" si="19"/>
        <v>2.996</v>
      </c>
      <c r="P46" s="65">
        <f t="shared" ref="P46:Q46" si="23">SUM(P47,P48)</f>
        <v>0</v>
      </c>
      <c r="Q46" s="65">
        <f t="shared" si="23"/>
        <v>0</v>
      </c>
      <c r="R46" s="65">
        <f t="shared" si="19"/>
        <v>0</v>
      </c>
      <c r="S46" s="65">
        <f t="shared" si="19"/>
        <v>0</v>
      </c>
    </row>
    <row r="47" spans="1:19" ht="15.75" x14ac:dyDescent="0.2">
      <c r="A47" s="64" t="s">
        <v>139</v>
      </c>
      <c r="B47" s="53" t="s">
        <v>221</v>
      </c>
      <c r="C47" s="64" t="s">
        <v>259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</row>
    <row r="48" spans="1:19" ht="31.5" x14ac:dyDescent="0.2">
      <c r="A48" s="64" t="s">
        <v>140</v>
      </c>
      <c r="B48" s="53" t="s">
        <v>222</v>
      </c>
      <c r="C48" s="64" t="s">
        <v>259</v>
      </c>
      <c r="D48" s="65">
        <f>SUM(D49)</f>
        <v>400</v>
      </c>
      <c r="E48" s="65">
        <f t="shared" ref="E48:F48" si="24">SUM(E49)</f>
        <v>0</v>
      </c>
      <c r="F48" s="65">
        <f t="shared" si="24"/>
        <v>0</v>
      </c>
      <c r="G48" s="65">
        <f>SUM(G49)</f>
        <v>0</v>
      </c>
      <c r="H48" s="65">
        <f t="shared" ref="H48:S48" si="25">SUM(H49)</f>
        <v>0</v>
      </c>
      <c r="I48" s="65">
        <f t="shared" si="25"/>
        <v>0</v>
      </c>
      <c r="J48" s="65">
        <f t="shared" si="25"/>
        <v>0</v>
      </c>
      <c r="K48" s="65">
        <f t="shared" si="25"/>
        <v>0</v>
      </c>
      <c r="L48" s="65">
        <f t="shared" si="25"/>
        <v>0</v>
      </c>
      <c r="M48" s="65">
        <f t="shared" si="25"/>
        <v>0</v>
      </c>
      <c r="N48" s="65">
        <f t="shared" si="25"/>
        <v>0</v>
      </c>
      <c r="O48" s="65">
        <f t="shared" si="25"/>
        <v>2.996</v>
      </c>
      <c r="P48" s="65">
        <f t="shared" si="25"/>
        <v>0</v>
      </c>
      <c r="Q48" s="65">
        <f t="shared" si="25"/>
        <v>0</v>
      </c>
      <c r="R48" s="65">
        <f t="shared" si="25"/>
        <v>0</v>
      </c>
      <c r="S48" s="65">
        <f t="shared" si="25"/>
        <v>0</v>
      </c>
    </row>
    <row r="49" spans="1:19" ht="141.75" x14ac:dyDescent="0.2">
      <c r="A49" s="64" t="s">
        <v>140</v>
      </c>
      <c r="B49" s="53" t="s">
        <v>494</v>
      </c>
      <c r="C49" s="53" t="s">
        <v>410</v>
      </c>
      <c r="D49" s="65">
        <v>400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2.996</v>
      </c>
      <c r="P49" s="68">
        <v>0</v>
      </c>
      <c r="Q49" s="68">
        <v>0</v>
      </c>
      <c r="R49" s="68">
        <v>0</v>
      </c>
      <c r="S49" s="68">
        <v>0</v>
      </c>
    </row>
    <row r="50" spans="1:19" ht="31.5" x14ac:dyDescent="0.2">
      <c r="A50" s="64" t="s">
        <v>141</v>
      </c>
      <c r="B50" s="53" t="s">
        <v>223</v>
      </c>
      <c r="C50" s="64" t="s">
        <v>259</v>
      </c>
      <c r="D50" s="65">
        <f>SUM(D51,D52)</f>
        <v>0</v>
      </c>
      <c r="E50" s="65">
        <f t="shared" ref="E50:S50" si="26">SUM(E51,E52)</f>
        <v>0</v>
      </c>
      <c r="F50" s="65">
        <f t="shared" ref="F50" si="27">SUM(F51,F52)</f>
        <v>0</v>
      </c>
      <c r="G50" s="65">
        <f t="shared" si="26"/>
        <v>0</v>
      </c>
      <c r="H50" s="65">
        <f t="shared" si="26"/>
        <v>0</v>
      </c>
      <c r="I50" s="65">
        <f t="shared" ref="I50" si="28">SUM(I51,I52)</f>
        <v>0.59000000000000008</v>
      </c>
      <c r="J50" s="65">
        <f t="shared" si="26"/>
        <v>0</v>
      </c>
      <c r="K50" s="65">
        <f t="shared" ref="K50:L50" si="29">SUM(K51,K52)</f>
        <v>0</v>
      </c>
      <c r="L50" s="65">
        <f t="shared" si="29"/>
        <v>0</v>
      </c>
      <c r="M50" s="65">
        <f t="shared" si="26"/>
        <v>0</v>
      </c>
      <c r="N50" s="65">
        <f t="shared" ref="N50" si="30">SUM(N51,N52)</f>
        <v>0</v>
      </c>
      <c r="O50" s="65">
        <f t="shared" si="26"/>
        <v>2.2200000000000002</v>
      </c>
      <c r="P50" s="65">
        <f t="shared" ref="P50:Q50" si="31">SUM(P51,P52)</f>
        <v>0</v>
      </c>
      <c r="Q50" s="65">
        <f t="shared" si="31"/>
        <v>0</v>
      </c>
      <c r="R50" s="65">
        <f t="shared" si="26"/>
        <v>0</v>
      </c>
      <c r="S50" s="65">
        <f t="shared" si="26"/>
        <v>0</v>
      </c>
    </row>
    <row r="51" spans="1:19" ht="15.75" x14ac:dyDescent="0.2">
      <c r="A51" s="64" t="s">
        <v>224</v>
      </c>
      <c r="B51" s="53" t="s">
        <v>225</v>
      </c>
      <c r="C51" s="64" t="s">
        <v>259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</row>
    <row r="52" spans="1:19" ht="31.5" x14ac:dyDescent="0.2">
      <c r="A52" s="64" t="s">
        <v>226</v>
      </c>
      <c r="B52" s="53" t="s">
        <v>227</v>
      </c>
      <c r="C52" s="64" t="s">
        <v>259</v>
      </c>
      <c r="D52" s="65">
        <f t="shared" ref="D52:S52" si="32">SUM(D53:D53)</f>
        <v>0</v>
      </c>
      <c r="E52" s="65">
        <f t="shared" si="32"/>
        <v>0</v>
      </c>
      <c r="F52" s="65">
        <f t="shared" si="32"/>
        <v>0</v>
      </c>
      <c r="G52" s="65">
        <f t="shared" si="32"/>
        <v>0</v>
      </c>
      <c r="H52" s="65">
        <f t="shared" si="32"/>
        <v>0</v>
      </c>
      <c r="I52" s="65">
        <f t="shared" si="32"/>
        <v>0.59000000000000008</v>
      </c>
      <c r="J52" s="65">
        <f t="shared" si="32"/>
        <v>0</v>
      </c>
      <c r="K52" s="65">
        <f t="shared" si="32"/>
        <v>0</v>
      </c>
      <c r="L52" s="65">
        <f t="shared" si="32"/>
        <v>0</v>
      </c>
      <c r="M52" s="65">
        <f t="shared" si="32"/>
        <v>0</v>
      </c>
      <c r="N52" s="65">
        <f t="shared" si="32"/>
        <v>0</v>
      </c>
      <c r="O52" s="65">
        <f t="shared" si="32"/>
        <v>2.2200000000000002</v>
      </c>
      <c r="P52" s="65">
        <f t="shared" si="32"/>
        <v>0</v>
      </c>
      <c r="Q52" s="65">
        <f t="shared" si="32"/>
        <v>0</v>
      </c>
      <c r="R52" s="65">
        <f t="shared" si="32"/>
        <v>0</v>
      </c>
      <c r="S52" s="65">
        <f t="shared" si="32"/>
        <v>0</v>
      </c>
    </row>
    <row r="53" spans="1:19" ht="157.5" x14ac:dyDescent="0.2">
      <c r="A53" s="64" t="s">
        <v>226</v>
      </c>
      <c r="B53" s="53" t="s">
        <v>503</v>
      </c>
      <c r="C53" s="53" t="s">
        <v>419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0.59000000000000008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2.2200000000000002</v>
      </c>
      <c r="P53" s="65">
        <v>0</v>
      </c>
      <c r="Q53" s="65">
        <v>0</v>
      </c>
      <c r="R53" s="65">
        <v>0</v>
      </c>
      <c r="S53" s="65">
        <v>0</v>
      </c>
    </row>
    <row r="54" spans="1:19" ht="31.5" x14ac:dyDescent="0.2">
      <c r="A54" s="64" t="s">
        <v>142</v>
      </c>
      <c r="B54" s="53" t="s">
        <v>228</v>
      </c>
      <c r="C54" s="64" t="s">
        <v>259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8">
        <v>0</v>
      </c>
      <c r="N54" s="65">
        <v>0</v>
      </c>
      <c r="O54" s="68">
        <v>0</v>
      </c>
      <c r="P54" s="65">
        <v>0</v>
      </c>
      <c r="Q54" s="65">
        <v>0</v>
      </c>
      <c r="R54" s="68">
        <v>0</v>
      </c>
      <c r="S54" s="68">
        <v>0</v>
      </c>
    </row>
    <row r="55" spans="1:19" ht="31.5" x14ac:dyDescent="0.2">
      <c r="A55" s="64" t="s">
        <v>143</v>
      </c>
      <c r="B55" s="53" t="s">
        <v>229</v>
      </c>
      <c r="C55" s="64" t="s">
        <v>259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8">
        <v>0</v>
      </c>
      <c r="N55" s="65">
        <v>0</v>
      </c>
      <c r="O55" s="68">
        <v>0</v>
      </c>
      <c r="P55" s="65">
        <v>0</v>
      </c>
      <c r="Q55" s="65">
        <v>0</v>
      </c>
      <c r="R55" s="68">
        <v>0</v>
      </c>
      <c r="S55" s="68">
        <v>0</v>
      </c>
    </row>
    <row r="56" spans="1:19" ht="31.5" x14ac:dyDescent="0.2">
      <c r="A56" s="64" t="s">
        <v>144</v>
      </c>
      <c r="B56" s="53" t="s">
        <v>230</v>
      </c>
      <c r="C56" s="64" t="s">
        <v>259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8">
        <v>0</v>
      </c>
      <c r="N56" s="65">
        <v>0</v>
      </c>
      <c r="O56" s="68">
        <v>0</v>
      </c>
      <c r="P56" s="65">
        <v>0</v>
      </c>
      <c r="Q56" s="65">
        <v>0</v>
      </c>
      <c r="R56" s="68">
        <v>0</v>
      </c>
      <c r="S56" s="68">
        <v>0</v>
      </c>
    </row>
    <row r="57" spans="1:19" ht="15.75" x14ac:dyDescent="0.2">
      <c r="A57" s="64" t="s">
        <v>231</v>
      </c>
      <c r="B57" s="53" t="s">
        <v>232</v>
      </c>
      <c r="C57" s="64" t="s">
        <v>259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8">
        <v>0</v>
      </c>
      <c r="N57" s="65">
        <v>0</v>
      </c>
      <c r="O57" s="68">
        <v>0</v>
      </c>
      <c r="P57" s="65">
        <v>0</v>
      </c>
      <c r="Q57" s="65">
        <v>0</v>
      </c>
      <c r="R57" s="68">
        <v>0</v>
      </c>
      <c r="S57" s="68">
        <v>0</v>
      </c>
    </row>
    <row r="58" spans="1:19" ht="31.5" x14ac:dyDescent="0.2">
      <c r="A58" s="64" t="s">
        <v>233</v>
      </c>
      <c r="B58" s="53" t="s">
        <v>234</v>
      </c>
      <c r="C58" s="64" t="s">
        <v>259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8">
        <v>0</v>
      </c>
      <c r="N58" s="65">
        <v>0</v>
      </c>
      <c r="O58" s="68">
        <v>0</v>
      </c>
      <c r="P58" s="65">
        <v>0</v>
      </c>
      <c r="Q58" s="65">
        <v>0</v>
      </c>
      <c r="R58" s="68">
        <v>0</v>
      </c>
      <c r="S58" s="68">
        <v>0</v>
      </c>
    </row>
    <row r="59" spans="1:19" ht="31.5" x14ac:dyDescent="0.2">
      <c r="A59" s="64" t="s">
        <v>235</v>
      </c>
      <c r="B59" s="53" t="s">
        <v>236</v>
      </c>
      <c r="C59" s="64" t="s">
        <v>259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8">
        <v>0</v>
      </c>
      <c r="N59" s="65">
        <v>0</v>
      </c>
      <c r="O59" s="68">
        <v>0</v>
      </c>
      <c r="P59" s="65">
        <v>0</v>
      </c>
      <c r="Q59" s="65">
        <v>0</v>
      </c>
      <c r="R59" s="68">
        <v>0</v>
      </c>
      <c r="S59" s="68">
        <v>0</v>
      </c>
    </row>
    <row r="60" spans="1:19" ht="31.5" x14ac:dyDescent="0.2">
      <c r="A60" s="64" t="s">
        <v>237</v>
      </c>
      <c r="B60" s="53" t="s">
        <v>238</v>
      </c>
      <c r="C60" s="64" t="s">
        <v>259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8">
        <v>0</v>
      </c>
      <c r="N60" s="65">
        <v>0</v>
      </c>
      <c r="O60" s="68">
        <v>0</v>
      </c>
      <c r="P60" s="65">
        <v>0</v>
      </c>
      <c r="Q60" s="65">
        <v>0</v>
      </c>
      <c r="R60" s="68">
        <v>0</v>
      </c>
      <c r="S60" s="68">
        <v>0</v>
      </c>
    </row>
    <row r="61" spans="1:19" ht="31.5" x14ac:dyDescent="0.2">
      <c r="A61" s="64" t="s">
        <v>239</v>
      </c>
      <c r="B61" s="53" t="s">
        <v>240</v>
      </c>
      <c r="C61" s="64" t="s">
        <v>259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8">
        <v>0</v>
      </c>
      <c r="N61" s="65">
        <v>0</v>
      </c>
      <c r="O61" s="68">
        <v>0</v>
      </c>
      <c r="P61" s="65">
        <v>0</v>
      </c>
      <c r="Q61" s="65">
        <v>0</v>
      </c>
      <c r="R61" s="68">
        <v>0</v>
      </c>
      <c r="S61" s="68">
        <v>0</v>
      </c>
    </row>
    <row r="62" spans="1:19" ht="31.5" x14ac:dyDescent="0.2">
      <c r="A62" s="64" t="s">
        <v>241</v>
      </c>
      <c r="B62" s="53" t="s">
        <v>242</v>
      </c>
      <c r="C62" s="64" t="s">
        <v>259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8">
        <v>0</v>
      </c>
      <c r="N62" s="65">
        <v>0</v>
      </c>
      <c r="O62" s="68">
        <v>0</v>
      </c>
      <c r="P62" s="65">
        <v>0</v>
      </c>
      <c r="Q62" s="65">
        <v>0</v>
      </c>
      <c r="R62" s="68">
        <v>0</v>
      </c>
      <c r="S62" s="68">
        <v>0</v>
      </c>
    </row>
    <row r="63" spans="1:19" ht="31.5" x14ac:dyDescent="0.2">
      <c r="A63" s="64" t="s">
        <v>243</v>
      </c>
      <c r="B63" s="53" t="s">
        <v>244</v>
      </c>
      <c r="C63" s="64" t="s">
        <v>259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8">
        <v>0</v>
      </c>
      <c r="N63" s="65">
        <v>0</v>
      </c>
      <c r="O63" s="68">
        <v>0</v>
      </c>
      <c r="P63" s="65">
        <v>0</v>
      </c>
      <c r="Q63" s="65">
        <v>0</v>
      </c>
      <c r="R63" s="68">
        <v>0</v>
      </c>
      <c r="S63" s="68">
        <v>0</v>
      </c>
    </row>
    <row r="64" spans="1:19" ht="15.75" x14ac:dyDescent="0.2">
      <c r="A64" s="64" t="s">
        <v>245</v>
      </c>
      <c r="B64" s="53" t="s">
        <v>246</v>
      </c>
      <c r="C64" s="64" t="s">
        <v>259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8">
        <v>0</v>
      </c>
      <c r="N64" s="65">
        <v>0</v>
      </c>
      <c r="O64" s="68">
        <v>0</v>
      </c>
      <c r="P64" s="65">
        <v>0</v>
      </c>
      <c r="Q64" s="65">
        <v>0</v>
      </c>
      <c r="R64" s="68">
        <v>0</v>
      </c>
      <c r="S64" s="68">
        <v>0</v>
      </c>
    </row>
    <row r="65" spans="1:23" ht="31.5" x14ac:dyDescent="0.2">
      <c r="A65" s="64" t="s">
        <v>247</v>
      </c>
      <c r="B65" s="53" t="s">
        <v>248</v>
      </c>
      <c r="C65" s="64" t="s">
        <v>259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8">
        <v>0</v>
      </c>
      <c r="N65" s="65">
        <v>0</v>
      </c>
      <c r="O65" s="68">
        <v>0</v>
      </c>
      <c r="P65" s="65">
        <v>0</v>
      </c>
      <c r="Q65" s="65">
        <v>0</v>
      </c>
      <c r="R65" s="68">
        <v>0</v>
      </c>
      <c r="S65" s="68">
        <v>0</v>
      </c>
    </row>
    <row r="66" spans="1:23" ht="47.25" x14ac:dyDescent="0.2">
      <c r="A66" s="64" t="s">
        <v>145</v>
      </c>
      <c r="B66" s="53" t="s">
        <v>249</v>
      </c>
      <c r="C66" s="64" t="s">
        <v>259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8">
        <v>0</v>
      </c>
      <c r="N66" s="65">
        <v>0</v>
      </c>
      <c r="O66" s="68">
        <v>0</v>
      </c>
      <c r="P66" s="65">
        <v>0</v>
      </c>
      <c r="Q66" s="65">
        <v>0</v>
      </c>
      <c r="R66" s="68">
        <v>0</v>
      </c>
      <c r="S66" s="68">
        <v>0</v>
      </c>
    </row>
    <row r="67" spans="1:23" ht="31.5" x14ac:dyDescent="0.2">
      <c r="A67" s="64" t="s">
        <v>250</v>
      </c>
      <c r="B67" s="53" t="s">
        <v>251</v>
      </c>
      <c r="C67" s="64" t="s">
        <v>259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8">
        <v>0</v>
      </c>
      <c r="N67" s="65">
        <v>0</v>
      </c>
      <c r="O67" s="68">
        <v>0</v>
      </c>
      <c r="P67" s="65">
        <v>0</v>
      </c>
      <c r="Q67" s="65">
        <v>0</v>
      </c>
      <c r="R67" s="68">
        <v>0</v>
      </c>
      <c r="S67" s="68">
        <v>0</v>
      </c>
    </row>
    <row r="68" spans="1:23" ht="31.5" x14ac:dyDescent="0.2">
      <c r="A68" s="64" t="s">
        <v>252</v>
      </c>
      <c r="B68" s="53" t="s">
        <v>253</v>
      </c>
      <c r="C68" s="64" t="s">
        <v>259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8">
        <v>0</v>
      </c>
      <c r="N68" s="65">
        <v>0</v>
      </c>
      <c r="O68" s="68">
        <v>0</v>
      </c>
      <c r="P68" s="65">
        <v>0</v>
      </c>
      <c r="Q68" s="65">
        <v>0</v>
      </c>
      <c r="R68" s="68">
        <v>0</v>
      </c>
      <c r="S68" s="68">
        <v>0</v>
      </c>
    </row>
    <row r="69" spans="1:23" ht="31.5" x14ac:dyDescent="0.2">
      <c r="A69" s="64" t="s">
        <v>146</v>
      </c>
      <c r="B69" s="53" t="s">
        <v>254</v>
      </c>
      <c r="C69" s="64" t="s">
        <v>259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8">
        <v>0</v>
      </c>
      <c r="N69" s="65">
        <v>0</v>
      </c>
      <c r="O69" s="68">
        <v>0</v>
      </c>
      <c r="P69" s="65">
        <v>0</v>
      </c>
      <c r="Q69" s="65">
        <v>0</v>
      </c>
      <c r="R69" s="68">
        <v>0</v>
      </c>
      <c r="S69" s="68">
        <v>0</v>
      </c>
    </row>
    <row r="70" spans="1:23" ht="31.5" x14ac:dyDescent="0.2">
      <c r="A70" s="64" t="s">
        <v>255</v>
      </c>
      <c r="B70" s="53" t="s">
        <v>256</v>
      </c>
      <c r="C70" s="64" t="s">
        <v>259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8">
        <v>0</v>
      </c>
      <c r="N70" s="65">
        <v>0</v>
      </c>
      <c r="O70" s="68">
        <v>0</v>
      </c>
      <c r="P70" s="65">
        <v>0</v>
      </c>
      <c r="Q70" s="65">
        <v>0</v>
      </c>
      <c r="R70" s="68">
        <v>0</v>
      </c>
      <c r="S70" s="68">
        <v>0</v>
      </c>
    </row>
    <row r="71" spans="1:23" ht="15.75" x14ac:dyDescent="0.2">
      <c r="A71" s="64" t="s">
        <v>257</v>
      </c>
      <c r="B71" s="53" t="s">
        <v>258</v>
      </c>
      <c r="C71" s="64" t="s">
        <v>259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8">
        <v>0</v>
      </c>
      <c r="N71" s="65">
        <v>0</v>
      </c>
      <c r="O71" s="68">
        <v>0</v>
      </c>
      <c r="P71" s="65">
        <v>0</v>
      </c>
      <c r="Q71" s="65">
        <v>0</v>
      </c>
      <c r="R71" s="68">
        <v>0</v>
      </c>
      <c r="S71" s="68">
        <v>0</v>
      </c>
    </row>
    <row r="72" spans="1:23" ht="46.5" customHeight="1" x14ac:dyDescent="0.2">
      <c r="A72" s="66"/>
      <c r="B72" s="67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</row>
    <row r="73" spans="1:23" s="16" customFormat="1" ht="50.1" customHeight="1" x14ac:dyDescent="0.4">
      <c r="A73" s="308"/>
      <c r="B73" s="308"/>
      <c r="C73" s="308"/>
      <c r="D73" s="308"/>
      <c r="E73" s="308"/>
      <c r="F73" s="225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2"/>
      <c r="U73" s="32"/>
      <c r="V73" s="32"/>
      <c r="W73" s="32"/>
    </row>
  </sheetData>
  <mergeCells count="17">
    <mergeCell ref="A73:E73"/>
    <mergeCell ref="G73:S73"/>
    <mergeCell ref="A12:A14"/>
    <mergeCell ref="B12:B14"/>
    <mergeCell ref="C12:C14"/>
    <mergeCell ref="D12:S12"/>
    <mergeCell ref="D13:F13"/>
    <mergeCell ref="G13:I13"/>
    <mergeCell ref="J13:L13"/>
    <mergeCell ref="M13:N13"/>
    <mergeCell ref="O13:Q13"/>
    <mergeCell ref="A10:S10"/>
    <mergeCell ref="A5:S5"/>
    <mergeCell ref="A6:S6"/>
    <mergeCell ref="A7:S7"/>
    <mergeCell ref="A8:S8"/>
    <mergeCell ref="A9:S9"/>
  </mergeCells>
  <pageMargins left="0.43307086614173229" right="0.43307086614173229" top="0.55118110236220474" bottom="0.55118110236220474" header="0.31496062992125984" footer="0.31496062992125984"/>
  <pageSetup paperSize="9" scale="50" fitToHeight="0" orientation="landscape" horizontalDpi="4294967295" verticalDpi="4294967295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tabColor rgb="FF92D050"/>
    <pageSetUpPr fitToPage="1"/>
  </sheetPr>
  <dimension ref="A1:DA149"/>
  <sheetViews>
    <sheetView view="pageBreakPreview" zoomScale="50" zoomScaleNormal="100" zoomScaleSheetLayoutView="50" zoomScalePageLayoutView="40" workbookViewId="0">
      <selection activeCell="A89" sqref="A89:XFD89"/>
    </sheetView>
  </sheetViews>
  <sheetFormatPr defaultColWidth="9" defaultRowHeight="15.75" x14ac:dyDescent="0.25"/>
  <cols>
    <col min="1" max="1" width="11.625" style="216" customWidth="1"/>
    <col min="2" max="2" width="45.625" style="216" customWidth="1"/>
    <col min="3" max="3" width="9.625" style="216" customWidth="1"/>
    <col min="4" max="4" width="8.5" style="216" customWidth="1"/>
    <col min="5" max="5" width="7" style="216" customWidth="1"/>
    <col min="6" max="6" width="7.25" style="216" customWidth="1"/>
    <col min="7" max="10" width="5.625" style="216" bestFit="1" customWidth="1"/>
    <col min="11" max="14" width="6.375" style="216" customWidth="1"/>
    <col min="15" max="15" width="7.625" style="216" customWidth="1"/>
    <col min="16" max="16" width="8.5" style="216" customWidth="1"/>
    <col min="17" max="17" width="5.875" style="216" customWidth="1"/>
    <col min="18" max="18" width="5.375" style="216" customWidth="1"/>
    <col min="19" max="19" width="5.5" style="216" customWidth="1"/>
    <col min="20" max="20" width="6.125" style="216" customWidth="1"/>
    <col min="21" max="21" width="6.75" style="216" customWidth="1"/>
    <col min="22" max="22" width="5.875" style="216" customWidth="1"/>
    <col min="23" max="23" width="5.625" style="216" customWidth="1"/>
    <col min="24" max="24" width="6.125" style="216" customWidth="1"/>
    <col min="25" max="25" width="7.375" style="216" customWidth="1"/>
    <col min="26" max="26" width="6.5" style="216" customWidth="1"/>
    <col min="27" max="27" width="5.875" style="216" customWidth="1"/>
    <col min="28" max="29" width="5.625" style="216" customWidth="1"/>
    <col min="30" max="30" width="5.375" style="216" customWidth="1"/>
    <col min="31" max="31" width="5.875" style="216" customWidth="1"/>
    <col min="32" max="33" width="6.875" style="216" customWidth="1"/>
    <col min="34" max="34" width="5.5" style="216" customWidth="1"/>
    <col min="35" max="35" width="6.75" style="216" customWidth="1"/>
    <col min="36" max="40" width="5.625" style="216" bestFit="1" customWidth="1"/>
    <col min="41" max="41" width="4.75" style="216" customWidth="1"/>
    <col min="42" max="42" width="5.625" style="216" customWidth="1"/>
    <col min="43" max="43" width="4.625" style="216" customWidth="1"/>
    <col min="44" max="44" width="5.375" style="216" customWidth="1"/>
    <col min="45" max="45" width="7.125" style="216" customWidth="1"/>
    <col min="46" max="46" width="5.625" style="216" bestFit="1" customWidth="1"/>
    <col min="47" max="49" width="6.125" style="216" customWidth="1"/>
    <col min="50" max="50" width="4.75" style="216" customWidth="1"/>
    <col min="51" max="51" width="4.875" style="216" customWidth="1"/>
    <col min="52" max="52" width="6" style="216" customWidth="1"/>
    <col min="53" max="53" width="5" style="216" customWidth="1"/>
    <col min="54" max="54" width="5.5" style="216" customWidth="1"/>
    <col min="55" max="55" width="6.875" style="216" customWidth="1"/>
    <col min="56" max="56" width="6.625" style="216" bestFit="1" customWidth="1"/>
    <col min="57" max="60" width="5.625" style="216" bestFit="1" customWidth="1"/>
    <col min="61" max="63" width="5.875" style="216" customWidth="1"/>
    <col min="64" max="64" width="5.375" style="216" customWidth="1"/>
    <col min="65" max="65" width="4.125" style="216" customWidth="1"/>
    <col min="66" max="66" width="11.125" style="216" customWidth="1"/>
    <col min="67" max="67" width="3.875" style="216" customWidth="1"/>
    <col min="68" max="68" width="4.5" style="216" customWidth="1"/>
    <col min="69" max="69" width="5" style="216" customWidth="1"/>
    <col min="70" max="70" width="10.625" style="216" customWidth="1"/>
    <col min="71" max="71" width="5.625" style="216" customWidth="1"/>
    <col min="72" max="72" width="5.5" style="216" customWidth="1"/>
    <col min="73" max="74" width="5" style="216" customWidth="1"/>
    <col min="75" max="75" width="12.875" style="216" customWidth="1"/>
    <col min="76" max="85" width="5" style="216" customWidth="1"/>
    <col min="86" max="16384" width="9" style="216"/>
  </cols>
  <sheetData>
    <row r="1" spans="1:105" ht="26.25" x14ac:dyDescent="0.3">
      <c r="S1" s="202"/>
      <c r="T1" s="202"/>
      <c r="U1" s="202"/>
      <c r="V1" s="202"/>
      <c r="W1" s="202"/>
      <c r="X1" s="202"/>
      <c r="AC1" s="202"/>
      <c r="AD1" s="202"/>
      <c r="AE1" s="202"/>
      <c r="AF1" s="202"/>
      <c r="AG1" s="202"/>
      <c r="AH1" s="202"/>
      <c r="AM1" s="202"/>
      <c r="AN1" s="202"/>
      <c r="AO1" s="202"/>
      <c r="AP1" s="202"/>
      <c r="AQ1" s="202"/>
      <c r="AR1" s="202"/>
      <c r="AW1" s="28" t="s">
        <v>284</v>
      </c>
      <c r="AX1" s="28"/>
      <c r="AY1" s="28"/>
      <c r="AZ1" s="28"/>
      <c r="BA1" s="28"/>
      <c r="BB1" s="28"/>
      <c r="BC1" s="28"/>
      <c r="BD1" s="28"/>
      <c r="BE1" s="28"/>
      <c r="BF1" s="28"/>
      <c r="BG1" s="31"/>
    </row>
    <row r="2" spans="1:105" ht="26.25" x14ac:dyDescent="0.4">
      <c r="S2" s="202"/>
      <c r="T2" s="202"/>
      <c r="U2" s="202"/>
      <c r="V2" s="203"/>
      <c r="W2" s="203"/>
      <c r="X2" s="203"/>
      <c r="AC2" s="202"/>
      <c r="AD2" s="202"/>
      <c r="AE2" s="202"/>
      <c r="AF2" s="203"/>
      <c r="AG2" s="203"/>
      <c r="AH2" s="203"/>
      <c r="AM2" s="202"/>
      <c r="AN2" s="202"/>
      <c r="AO2" s="202"/>
      <c r="AP2" s="203"/>
      <c r="AQ2" s="203"/>
      <c r="AR2" s="203"/>
      <c r="AW2" s="28" t="s">
        <v>279</v>
      </c>
      <c r="AX2" s="28"/>
      <c r="AY2" s="28"/>
      <c r="AZ2" s="29"/>
      <c r="BA2" s="29"/>
      <c r="BB2" s="29"/>
      <c r="BC2" s="29"/>
      <c r="BD2" s="29"/>
      <c r="BE2" s="29"/>
      <c r="BF2" s="29"/>
      <c r="BG2" s="31"/>
    </row>
    <row r="3" spans="1:105" ht="26.25" x14ac:dyDescent="0.4">
      <c r="S3" s="202"/>
      <c r="T3" s="202"/>
      <c r="U3" s="202"/>
      <c r="V3" s="203"/>
      <c r="W3" s="203"/>
      <c r="X3" s="203"/>
      <c r="AC3" s="202"/>
      <c r="AD3" s="202"/>
      <c r="AE3" s="202"/>
      <c r="AF3" s="203"/>
      <c r="AG3" s="203"/>
      <c r="AH3" s="203"/>
      <c r="AM3" s="202"/>
      <c r="AN3" s="202"/>
      <c r="AO3" s="202"/>
      <c r="AP3" s="203"/>
      <c r="AQ3" s="203"/>
      <c r="AR3" s="203"/>
      <c r="AW3" s="28" t="str">
        <f>'1'!Z3</f>
        <v>Красноярского края от 30.07.2021  № 08-122</v>
      </c>
      <c r="AX3" s="28"/>
      <c r="AY3" s="28"/>
      <c r="AZ3" s="29"/>
      <c r="BA3" s="29"/>
      <c r="BB3" s="29"/>
      <c r="BC3" s="29"/>
      <c r="BD3" s="29"/>
      <c r="BE3" s="29"/>
      <c r="BF3" s="29"/>
      <c r="BG3" s="31"/>
    </row>
    <row r="4" spans="1:105" ht="14.45" customHeight="1" x14ac:dyDescent="0.3">
      <c r="P4" s="16"/>
      <c r="Q4" s="16"/>
      <c r="R4" s="16"/>
      <c r="S4" s="16"/>
      <c r="T4" s="16"/>
      <c r="U4" s="16"/>
      <c r="V4" s="16"/>
      <c r="W4" s="16"/>
      <c r="X4" s="16"/>
      <c r="Z4" s="16"/>
      <c r="AA4" s="16"/>
      <c r="AB4" s="16"/>
      <c r="AC4" s="16"/>
      <c r="AD4" s="16"/>
      <c r="AE4" s="16"/>
      <c r="AF4" s="16"/>
      <c r="AG4" s="16"/>
      <c r="AH4" s="16"/>
      <c r="AJ4" s="16"/>
      <c r="AK4" s="16"/>
      <c r="AL4" s="16"/>
      <c r="AM4" s="16"/>
      <c r="AN4" s="16"/>
      <c r="AO4" s="16"/>
      <c r="AP4" s="16"/>
      <c r="AQ4" s="16"/>
      <c r="AR4" s="16"/>
      <c r="AT4" s="16"/>
      <c r="AU4" s="16"/>
      <c r="AV4" s="16"/>
      <c r="AW4" s="16"/>
      <c r="AX4" s="16"/>
      <c r="AY4" s="16"/>
      <c r="AZ4" s="16"/>
      <c r="BA4" s="16"/>
      <c r="BB4" s="16"/>
      <c r="BC4" s="24"/>
    </row>
    <row r="5" spans="1:105" x14ac:dyDescent="0.25">
      <c r="A5" s="320" t="s">
        <v>107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</row>
    <row r="6" spans="1:105" x14ac:dyDescent="0.25">
      <c r="A6" s="321" t="s">
        <v>431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1"/>
      <c r="AZ6" s="321"/>
      <c r="BA6" s="321"/>
      <c r="BB6" s="321"/>
      <c r="BC6" s="321"/>
      <c r="BD6" s="321"/>
      <c r="BE6" s="321"/>
      <c r="BF6" s="321"/>
      <c r="BG6" s="321"/>
      <c r="BH6" s="321"/>
      <c r="BI6" s="321"/>
      <c r="BJ6" s="321"/>
      <c r="BK6" s="321"/>
      <c r="BL6" s="321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</row>
    <row r="7" spans="1:105" x14ac:dyDescent="0.2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</row>
    <row r="8" spans="1:105" ht="18.75" x14ac:dyDescent="0.25">
      <c r="A8" s="277" t="str">
        <f>'1'!A8:AN8</f>
        <v xml:space="preserve">Обшество с ограниченной ответственностью «Красноярский жилищно-коммунальный комплекс» 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63"/>
      <c r="BN8" s="63"/>
      <c r="BO8" s="63"/>
      <c r="BP8" s="63"/>
      <c r="BQ8" s="63"/>
      <c r="BR8" s="63"/>
    </row>
    <row r="9" spans="1:105" x14ac:dyDescent="0.25">
      <c r="A9" s="278" t="s">
        <v>114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58"/>
      <c r="BN9" s="58"/>
      <c r="BO9" s="58"/>
      <c r="BP9" s="58"/>
      <c r="BQ9" s="58"/>
    </row>
    <row r="10" spans="1:105" ht="15.75" customHeight="1" x14ac:dyDescent="0.25">
      <c r="A10" s="324"/>
      <c r="B10" s="324"/>
      <c r="C10" s="324"/>
      <c r="D10" s="324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325"/>
      <c r="BC10" s="325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</row>
    <row r="11" spans="1:105" s="155" customFormat="1" ht="67.5" customHeight="1" x14ac:dyDescent="0.25">
      <c r="A11" s="326" t="s">
        <v>56</v>
      </c>
      <c r="B11" s="326" t="s">
        <v>18</v>
      </c>
      <c r="C11" s="326" t="s">
        <v>264</v>
      </c>
      <c r="D11" s="322" t="s">
        <v>95</v>
      </c>
      <c r="E11" s="319" t="s">
        <v>96</v>
      </c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</row>
    <row r="12" spans="1:105" s="155" customFormat="1" ht="41.1" customHeight="1" x14ac:dyDescent="0.25">
      <c r="A12" s="327"/>
      <c r="B12" s="327"/>
      <c r="C12" s="327"/>
      <c r="D12" s="322"/>
      <c r="E12" s="319" t="s">
        <v>344</v>
      </c>
      <c r="F12" s="319"/>
      <c r="G12" s="319"/>
      <c r="H12" s="319"/>
      <c r="I12" s="319"/>
      <c r="J12" s="319"/>
      <c r="K12" s="319"/>
      <c r="L12" s="319"/>
      <c r="M12" s="319"/>
      <c r="N12" s="319"/>
      <c r="O12" s="319" t="s">
        <v>345</v>
      </c>
      <c r="P12" s="319"/>
      <c r="Q12" s="319"/>
      <c r="R12" s="319"/>
      <c r="S12" s="319"/>
      <c r="T12" s="319"/>
      <c r="U12" s="319"/>
      <c r="V12" s="319"/>
      <c r="W12" s="319"/>
      <c r="X12" s="319"/>
      <c r="Y12" s="319" t="s">
        <v>346</v>
      </c>
      <c r="Z12" s="319"/>
      <c r="AA12" s="319"/>
      <c r="AB12" s="319"/>
      <c r="AC12" s="319"/>
      <c r="AD12" s="319"/>
      <c r="AE12" s="319"/>
      <c r="AF12" s="319"/>
      <c r="AG12" s="319"/>
      <c r="AH12" s="319"/>
      <c r="AI12" s="319" t="s">
        <v>347</v>
      </c>
      <c r="AJ12" s="319"/>
      <c r="AK12" s="319"/>
      <c r="AL12" s="319"/>
      <c r="AM12" s="319"/>
      <c r="AN12" s="319"/>
      <c r="AO12" s="319"/>
      <c r="AP12" s="319"/>
      <c r="AQ12" s="319"/>
      <c r="AR12" s="319"/>
      <c r="AS12" s="319" t="s">
        <v>348</v>
      </c>
      <c r="AT12" s="319"/>
      <c r="AU12" s="319"/>
      <c r="AV12" s="319"/>
      <c r="AW12" s="319"/>
      <c r="AX12" s="319"/>
      <c r="AY12" s="319"/>
      <c r="AZ12" s="319"/>
      <c r="BA12" s="319"/>
      <c r="BB12" s="319"/>
      <c r="BC12" s="319" t="s">
        <v>155</v>
      </c>
      <c r="BD12" s="319"/>
      <c r="BE12" s="319"/>
      <c r="BF12" s="319"/>
      <c r="BG12" s="319"/>
      <c r="BH12" s="319"/>
      <c r="BI12" s="319"/>
      <c r="BJ12" s="319"/>
      <c r="BK12" s="319"/>
      <c r="BL12" s="319"/>
    </row>
    <row r="13" spans="1:105" s="155" customFormat="1" ht="129.6" customHeight="1" x14ac:dyDescent="0.25">
      <c r="A13" s="327"/>
      <c r="B13" s="327"/>
      <c r="C13" s="327"/>
      <c r="D13" s="322"/>
      <c r="E13" s="319" t="s">
        <v>10</v>
      </c>
      <c r="F13" s="319"/>
      <c r="G13" s="319"/>
      <c r="H13" s="319"/>
      <c r="I13" s="319"/>
      <c r="J13" s="319"/>
      <c r="K13" s="319"/>
      <c r="L13" s="319"/>
      <c r="M13" s="319"/>
      <c r="N13" s="319"/>
      <c r="O13" s="319" t="s">
        <v>10</v>
      </c>
      <c r="P13" s="319"/>
      <c r="Q13" s="319"/>
      <c r="R13" s="319"/>
      <c r="S13" s="319"/>
      <c r="T13" s="319"/>
      <c r="U13" s="319"/>
      <c r="V13" s="319"/>
      <c r="W13" s="319"/>
      <c r="X13" s="319"/>
      <c r="Y13" s="319" t="s">
        <v>10</v>
      </c>
      <c r="Z13" s="319"/>
      <c r="AA13" s="319"/>
      <c r="AB13" s="319"/>
      <c r="AC13" s="319"/>
      <c r="AD13" s="319"/>
      <c r="AE13" s="319"/>
      <c r="AF13" s="319"/>
      <c r="AG13" s="319"/>
      <c r="AH13" s="319"/>
      <c r="AI13" s="319" t="s">
        <v>10</v>
      </c>
      <c r="AJ13" s="319"/>
      <c r="AK13" s="319"/>
      <c r="AL13" s="319"/>
      <c r="AM13" s="319"/>
      <c r="AN13" s="319"/>
      <c r="AO13" s="319"/>
      <c r="AP13" s="319"/>
      <c r="AQ13" s="319"/>
      <c r="AR13" s="319"/>
      <c r="AS13" s="319" t="s">
        <v>10</v>
      </c>
      <c r="AT13" s="319"/>
      <c r="AU13" s="319"/>
      <c r="AV13" s="319"/>
      <c r="AW13" s="319"/>
      <c r="AX13" s="319"/>
      <c r="AY13" s="319"/>
      <c r="AZ13" s="319"/>
      <c r="BA13" s="319"/>
      <c r="BB13" s="319"/>
      <c r="BC13" s="319" t="s">
        <v>289</v>
      </c>
      <c r="BD13" s="319"/>
      <c r="BE13" s="319"/>
      <c r="BF13" s="319"/>
      <c r="BG13" s="319"/>
      <c r="BH13" s="319"/>
      <c r="BI13" s="319"/>
      <c r="BJ13" s="319"/>
      <c r="BK13" s="319"/>
      <c r="BL13" s="319"/>
    </row>
    <row r="14" spans="1:105" s="155" customFormat="1" ht="96" customHeight="1" x14ac:dyDescent="0.25">
      <c r="A14" s="327"/>
      <c r="B14" s="327"/>
      <c r="C14" s="327"/>
      <c r="D14" s="319" t="s">
        <v>100</v>
      </c>
      <c r="E14" s="219" t="s">
        <v>28</v>
      </c>
      <c r="F14" s="319" t="s">
        <v>27</v>
      </c>
      <c r="G14" s="319"/>
      <c r="H14" s="319"/>
      <c r="I14" s="319"/>
      <c r="J14" s="319"/>
      <c r="K14" s="319"/>
      <c r="L14" s="319"/>
      <c r="M14" s="319"/>
      <c r="N14" s="319"/>
      <c r="O14" s="219" t="s">
        <v>28</v>
      </c>
      <c r="P14" s="319" t="s">
        <v>27</v>
      </c>
      <c r="Q14" s="319"/>
      <c r="R14" s="319"/>
      <c r="S14" s="319"/>
      <c r="T14" s="319"/>
      <c r="U14" s="319"/>
      <c r="V14" s="319"/>
      <c r="W14" s="319"/>
      <c r="X14" s="319"/>
      <c r="Y14" s="157" t="s">
        <v>28</v>
      </c>
      <c r="Z14" s="319" t="s">
        <v>27</v>
      </c>
      <c r="AA14" s="319"/>
      <c r="AB14" s="319"/>
      <c r="AC14" s="319"/>
      <c r="AD14" s="319"/>
      <c r="AE14" s="319"/>
      <c r="AF14" s="319"/>
      <c r="AG14" s="319"/>
      <c r="AH14" s="319"/>
      <c r="AI14" s="219" t="s">
        <v>28</v>
      </c>
      <c r="AJ14" s="319" t="s">
        <v>27</v>
      </c>
      <c r="AK14" s="319"/>
      <c r="AL14" s="319"/>
      <c r="AM14" s="319"/>
      <c r="AN14" s="319"/>
      <c r="AO14" s="319"/>
      <c r="AP14" s="319"/>
      <c r="AQ14" s="319"/>
      <c r="AR14" s="319"/>
      <c r="AS14" s="219" t="s">
        <v>28</v>
      </c>
      <c r="AT14" s="319" t="s">
        <v>27</v>
      </c>
      <c r="AU14" s="319"/>
      <c r="AV14" s="319"/>
      <c r="AW14" s="319"/>
      <c r="AX14" s="319"/>
      <c r="AY14" s="319"/>
      <c r="AZ14" s="319"/>
      <c r="BA14" s="319"/>
      <c r="BB14" s="319"/>
      <c r="BC14" s="219" t="s">
        <v>28</v>
      </c>
      <c r="BD14" s="319" t="s">
        <v>27</v>
      </c>
      <c r="BE14" s="319"/>
      <c r="BF14" s="319"/>
      <c r="BG14" s="319"/>
      <c r="BH14" s="319"/>
      <c r="BI14" s="319"/>
      <c r="BJ14" s="319"/>
      <c r="BK14" s="319"/>
      <c r="BL14" s="319"/>
    </row>
    <row r="15" spans="1:105" s="155" customFormat="1" ht="152.44999999999999" customHeight="1" x14ac:dyDescent="0.25">
      <c r="A15" s="328"/>
      <c r="B15" s="328"/>
      <c r="C15" s="328"/>
      <c r="D15" s="319"/>
      <c r="E15" s="4" t="s">
        <v>12</v>
      </c>
      <c r="F15" s="4" t="s">
        <v>12</v>
      </c>
      <c r="G15" s="204" t="s">
        <v>176</v>
      </c>
      <c r="H15" s="204" t="s">
        <v>177</v>
      </c>
      <c r="I15" s="204" t="s">
        <v>178</v>
      </c>
      <c r="J15" s="204" t="s">
        <v>179</v>
      </c>
      <c r="K15" s="204" t="s">
        <v>426</v>
      </c>
      <c r="L15" s="204" t="s">
        <v>427</v>
      </c>
      <c r="M15" s="204" t="s">
        <v>428</v>
      </c>
      <c r="N15" s="204" t="s">
        <v>429</v>
      </c>
      <c r="O15" s="4" t="s">
        <v>12</v>
      </c>
      <c r="P15" s="4" t="s">
        <v>12</v>
      </c>
      <c r="Q15" s="204" t="s">
        <v>176</v>
      </c>
      <c r="R15" s="204" t="s">
        <v>177</v>
      </c>
      <c r="S15" s="204" t="s">
        <v>178</v>
      </c>
      <c r="T15" s="204" t="s">
        <v>179</v>
      </c>
      <c r="U15" s="204" t="s">
        <v>426</v>
      </c>
      <c r="V15" s="204" t="s">
        <v>427</v>
      </c>
      <c r="W15" s="204" t="s">
        <v>428</v>
      </c>
      <c r="X15" s="204" t="s">
        <v>429</v>
      </c>
      <c r="Y15" s="4" t="s">
        <v>12</v>
      </c>
      <c r="Z15" s="4" t="s">
        <v>12</v>
      </c>
      <c r="AA15" s="204" t="s">
        <v>176</v>
      </c>
      <c r="AB15" s="204" t="s">
        <v>177</v>
      </c>
      <c r="AC15" s="204" t="s">
        <v>178</v>
      </c>
      <c r="AD15" s="204" t="s">
        <v>179</v>
      </c>
      <c r="AE15" s="204" t="s">
        <v>426</v>
      </c>
      <c r="AF15" s="204" t="s">
        <v>427</v>
      </c>
      <c r="AG15" s="204" t="s">
        <v>428</v>
      </c>
      <c r="AH15" s="204" t="s">
        <v>429</v>
      </c>
      <c r="AI15" s="4" t="s">
        <v>12</v>
      </c>
      <c r="AJ15" s="4" t="s">
        <v>12</v>
      </c>
      <c r="AK15" s="204" t="s">
        <v>176</v>
      </c>
      <c r="AL15" s="204" t="s">
        <v>177</v>
      </c>
      <c r="AM15" s="204" t="s">
        <v>178</v>
      </c>
      <c r="AN15" s="204" t="s">
        <v>179</v>
      </c>
      <c r="AO15" s="204" t="s">
        <v>426</v>
      </c>
      <c r="AP15" s="204" t="s">
        <v>427</v>
      </c>
      <c r="AQ15" s="204" t="s">
        <v>428</v>
      </c>
      <c r="AR15" s="204" t="s">
        <v>429</v>
      </c>
      <c r="AS15" s="4" t="s">
        <v>12</v>
      </c>
      <c r="AT15" s="4" t="s">
        <v>12</v>
      </c>
      <c r="AU15" s="204" t="s">
        <v>176</v>
      </c>
      <c r="AV15" s="204" t="s">
        <v>177</v>
      </c>
      <c r="AW15" s="204" t="s">
        <v>178</v>
      </c>
      <c r="AX15" s="204" t="s">
        <v>179</v>
      </c>
      <c r="AY15" s="204" t="s">
        <v>426</v>
      </c>
      <c r="AZ15" s="204" t="s">
        <v>427</v>
      </c>
      <c r="BA15" s="204" t="s">
        <v>428</v>
      </c>
      <c r="BB15" s="204" t="s">
        <v>429</v>
      </c>
      <c r="BC15" s="4" t="s">
        <v>12</v>
      </c>
      <c r="BD15" s="4" t="s">
        <v>12</v>
      </c>
      <c r="BE15" s="204" t="s">
        <v>176</v>
      </c>
      <c r="BF15" s="204" t="s">
        <v>177</v>
      </c>
      <c r="BG15" s="204" t="s">
        <v>178</v>
      </c>
      <c r="BH15" s="204" t="s">
        <v>179</v>
      </c>
      <c r="BI15" s="204" t="s">
        <v>426</v>
      </c>
      <c r="BJ15" s="204" t="s">
        <v>427</v>
      </c>
      <c r="BK15" s="204" t="s">
        <v>428</v>
      </c>
      <c r="BL15" s="204" t="s">
        <v>429</v>
      </c>
    </row>
    <row r="16" spans="1:105" s="155" customFormat="1" x14ac:dyDescent="0.25">
      <c r="A16" s="157">
        <v>1</v>
      </c>
      <c r="B16" s="157">
        <v>2</v>
      </c>
      <c r="C16" s="157">
        <v>3</v>
      </c>
      <c r="D16" s="157">
        <v>4</v>
      </c>
      <c r="E16" s="223" t="s">
        <v>308</v>
      </c>
      <c r="F16" s="223" t="s">
        <v>309</v>
      </c>
      <c r="G16" s="223" t="s">
        <v>310</v>
      </c>
      <c r="H16" s="223" t="s">
        <v>311</v>
      </c>
      <c r="I16" s="223" t="s">
        <v>312</v>
      </c>
      <c r="J16" s="223" t="s">
        <v>313</v>
      </c>
      <c r="K16" s="223" t="s">
        <v>314</v>
      </c>
      <c r="L16" s="223" t="s">
        <v>315</v>
      </c>
      <c r="M16" s="223" t="s">
        <v>316</v>
      </c>
      <c r="N16" s="223" t="s">
        <v>430</v>
      </c>
      <c r="O16" s="223" t="s">
        <v>81</v>
      </c>
      <c r="P16" s="223" t="s">
        <v>82</v>
      </c>
      <c r="Q16" s="223" t="s">
        <v>83</v>
      </c>
      <c r="R16" s="223" t="s">
        <v>84</v>
      </c>
      <c r="S16" s="223" t="s">
        <v>85</v>
      </c>
      <c r="T16" s="223" t="s">
        <v>86</v>
      </c>
      <c r="U16" s="223" t="s">
        <v>87</v>
      </c>
      <c r="V16" s="223" t="s">
        <v>294</v>
      </c>
      <c r="W16" s="223" t="s">
        <v>295</v>
      </c>
      <c r="X16" s="223" t="s">
        <v>400</v>
      </c>
      <c r="Y16" s="223" t="s">
        <v>361</v>
      </c>
      <c r="Z16" s="223" t="s">
        <v>362</v>
      </c>
      <c r="AA16" s="223" t="s">
        <v>363</v>
      </c>
      <c r="AB16" s="223" t="s">
        <v>364</v>
      </c>
      <c r="AC16" s="223" t="s">
        <v>365</v>
      </c>
      <c r="AD16" s="223" t="s">
        <v>366</v>
      </c>
      <c r="AE16" s="223" t="s">
        <v>367</v>
      </c>
      <c r="AF16" s="223" t="s">
        <v>368</v>
      </c>
      <c r="AG16" s="223" t="s">
        <v>369</v>
      </c>
      <c r="AH16" s="223" t="s">
        <v>401</v>
      </c>
      <c r="AI16" s="223" t="s">
        <v>370</v>
      </c>
      <c r="AJ16" s="223" t="s">
        <v>371</v>
      </c>
      <c r="AK16" s="223" t="s">
        <v>372</v>
      </c>
      <c r="AL16" s="223" t="s">
        <v>373</v>
      </c>
      <c r="AM16" s="223" t="s">
        <v>374</v>
      </c>
      <c r="AN16" s="223" t="s">
        <v>375</v>
      </c>
      <c r="AO16" s="223" t="s">
        <v>376</v>
      </c>
      <c r="AP16" s="223" t="s">
        <v>377</v>
      </c>
      <c r="AQ16" s="223" t="s">
        <v>378</v>
      </c>
      <c r="AR16" s="223" t="s">
        <v>402</v>
      </c>
      <c r="AS16" s="223" t="s">
        <v>379</v>
      </c>
      <c r="AT16" s="223" t="s">
        <v>380</v>
      </c>
      <c r="AU16" s="223" t="s">
        <v>381</v>
      </c>
      <c r="AV16" s="223" t="s">
        <v>382</v>
      </c>
      <c r="AW16" s="223" t="s">
        <v>383</v>
      </c>
      <c r="AX16" s="223" t="s">
        <v>384</v>
      </c>
      <c r="AY16" s="223" t="s">
        <v>385</v>
      </c>
      <c r="AZ16" s="223" t="s">
        <v>386</v>
      </c>
      <c r="BA16" s="223" t="s">
        <v>387</v>
      </c>
      <c r="BB16" s="223" t="s">
        <v>403</v>
      </c>
      <c r="BC16" s="223" t="s">
        <v>88</v>
      </c>
      <c r="BD16" s="223" t="s">
        <v>89</v>
      </c>
      <c r="BE16" s="223" t="s">
        <v>90</v>
      </c>
      <c r="BF16" s="223" t="s">
        <v>91</v>
      </c>
      <c r="BG16" s="223" t="s">
        <v>92</v>
      </c>
      <c r="BH16" s="223" t="s">
        <v>93</v>
      </c>
      <c r="BI16" s="223" t="s">
        <v>94</v>
      </c>
      <c r="BJ16" s="223" t="s">
        <v>296</v>
      </c>
      <c r="BK16" s="223" t="s">
        <v>297</v>
      </c>
      <c r="BL16" s="223" t="s">
        <v>404</v>
      </c>
    </row>
    <row r="17" spans="1:64" ht="31.5" x14ac:dyDescent="0.25">
      <c r="A17" s="43" t="s">
        <v>181</v>
      </c>
      <c r="B17" s="156" t="s">
        <v>182</v>
      </c>
      <c r="C17" s="40" t="s">
        <v>259</v>
      </c>
      <c r="D17" s="193">
        <f>SUM(D18:D23)</f>
        <v>40.888000000000005</v>
      </c>
      <c r="E17" s="179">
        <f t="shared" ref="E17:BB17" si="0">SUM(E18:E23)</f>
        <v>0</v>
      </c>
      <c r="F17" s="55">
        <f>SUM(F18:F23)</f>
        <v>5.1870000000000003</v>
      </c>
      <c r="G17" s="179">
        <f t="shared" si="0"/>
        <v>1.26</v>
      </c>
      <c r="H17" s="179">
        <f t="shared" si="0"/>
        <v>0</v>
      </c>
      <c r="I17" s="179">
        <f t="shared" si="0"/>
        <v>0.4</v>
      </c>
      <c r="J17" s="179">
        <f t="shared" si="0"/>
        <v>0</v>
      </c>
      <c r="K17" s="205">
        <f t="shared" si="0"/>
        <v>0</v>
      </c>
      <c r="L17" s="205">
        <f t="shared" si="0"/>
        <v>5</v>
      </c>
      <c r="M17" s="205">
        <f t="shared" ref="M17" si="1">SUM(M18:M23)</f>
        <v>5</v>
      </c>
      <c r="N17" s="205">
        <f t="shared" si="0"/>
        <v>4</v>
      </c>
      <c r="O17" s="179">
        <f t="shared" ref="O17:X17" si="2">SUM(O18:O23)</f>
        <v>0</v>
      </c>
      <c r="P17" s="55">
        <f t="shared" si="2"/>
        <v>22.701000000000001</v>
      </c>
      <c r="Q17" s="179">
        <f t="shared" si="2"/>
        <v>1.26</v>
      </c>
      <c r="R17" s="179">
        <f t="shared" si="2"/>
        <v>0</v>
      </c>
      <c r="S17" s="179">
        <f t="shared" si="2"/>
        <v>2.12</v>
      </c>
      <c r="T17" s="179">
        <f t="shared" si="2"/>
        <v>0</v>
      </c>
      <c r="U17" s="205">
        <f t="shared" si="2"/>
        <v>0</v>
      </c>
      <c r="V17" s="205">
        <f t="shared" si="2"/>
        <v>8</v>
      </c>
      <c r="W17" s="205">
        <f t="shared" si="2"/>
        <v>9</v>
      </c>
      <c r="X17" s="205">
        <f t="shared" si="2"/>
        <v>0</v>
      </c>
      <c r="Y17" s="179">
        <f t="shared" si="0"/>
        <v>0</v>
      </c>
      <c r="Z17" s="55">
        <f t="shared" si="0"/>
        <v>4.2880000000000003</v>
      </c>
      <c r="AA17" s="179">
        <f t="shared" si="0"/>
        <v>0</v>
      </c>
      <c r="AB17" s="179">
        <f t="shared" si="0"/>
        <v>0</v>
      </c>
      <c r="AC17" s="55">
        <f t="shared" si="0"/>
        <v>1.5170000000000001</v>
      </c>
      <c r="AD17" s="179">
        <f t="shared" si="0"/>
        <v>0</v>
      </c>
      <c r="AE17" s="205">
        <f t="shared" si="0"/>
        <v>0</v>
      </c>
      <c r="AF17" s="205">
        <f t="shared" si="0"/>
        <v>0</v>
      </c>
      <c r="AG17" s="205">
        <f t="shared" ref="AG17" si="3">SUM(AG18:AG23)</f>
        <v>0</v>
      </c>
      <c r="AH17" s="205">
        <f t="shared" si="0"/>
        <v>0</v>
      </c>
      <c r="AI17" s="179">
        <f t="shared" si="0"/>
        <v>0</v>
      </c>
      <c r="AJ17" s="55">
        <f t="shared" si="0"/>
        <v>4.3650000000000002</v>
      </c>
      <c r="AK17" s="179">
        <f t="shared" si="0"/>
        <v>1</v>
      </c>
      <c r="AL17" s="179">
        <f t="shared" si="0"/>
        <v>0</v>
      </c>
      <c r="AM17" s="179">
        <f t="shared" si="0"/>
        <v>0.3</v>
      </c>
      <c r="AN17" s="179">
        <f t="shared" si="0"/>
        <v>0</v>
      </c>
      <c r="AO17" s="205">
        <f t="shared" si="0"/>
        <v>6</v>
      </c>
      <c r="AP17" s="205">
        <f t="shared" si="0"/>
        <v>0</v>
      </c>
      <c r="AQ17" s="205">
        <f t="shared" ref="AQ17" si="4">SUM(AQ18:AQ23)</f>
        <v>9</v>
      </c>
      <c r="AR17" s="205">
        <f t="shared" si="0"/>
        <v>0</v>
      </c>
      <c r="AS17" s="179">
        <f t="shared" si="0"/>
        <v>0</v>
      </c>
      <c r="AT17" s="55">
        <f t="shared" si="0"/>
        <v>4.3469999999999995</v>
      </c>
      <c r="AU17" s="179">
        <f t="shared" si="0"/>
        <v>0.4</v>
      </c>
      <c r="AV17" s="179">
        <f t="shared" si="0"/>
        <v>0</v>
      </c>
      <c r="AW17" s="179">
        <f t="shared" si="0"/>
        <v>0.59000000000000008</v>
      </c>
      <c r="AX17" s="179">
        <f t="shared" si="0"/>
        <v>0</v>
      </c>
      <c r="AY17" s="205">
        <f t="shared" si="0"/>
        <v>0</v>
      </c>
      <c r="AZ17" s="205">
        <f t="shared" si="0"/>
        <v>5</v>
      </c>
      <c r="BA17" s="205">
        <f t="shared" ref="BA17" si="5">SUM(BA18:BA23)</f>
        <v>7</v>
      </c>
      <c r="BB17" s="205">
        <f t="shared" si="0"/>
        <v>0</v>
      </c>
      <c r="BC17" s="179">
        <f t="shared" ref="BC17:BJ23" si="6">E17+O17+Y17+AI17+AS17</f>
        <v>0</v>
      </c>
      <c r="BD17" s="55">
        <f t="shared" si="6"/>
        <v>40.888000000000005</v>
      </c>
      <c r="BE17" s="179">
        <f t="shared" si="6"/>
        <v>3.92</v>
      </c>
      <c r="BF17" s="179">
        <f t="shared" si="6"/>
        <v>0</v>
      </c>
      <c r="BG17" s="179">
        <f t="shared" si="6"/>
        <v>4.9269999999999996</v>
      </c>
      <c r="BH17" s="179">
        <f t="shared" si="6"/>
        <v>0</v>
      </c>
      <c r="BI17" s="205">
        <f t="shared" si="6"/>
        <v>6</v>
      </c>
      <c r="BJ17" s="205">
        <f t="shared" si="6"/>
        <v>18</v>
      </c>
      <c r="BK17" s="205">
        <f t="shared" ref="BK17:BK23" si="7">L17+W17+AG17+AQ17+BA17</f>
        <v>30</v>
      </c>
      <c r="BL17" s="205">
        <f t="shared" ref="BL17:BL23" si="8">N17+X17+AH17+AR17+BB17</f>
        <v>4</v>
      </c>
    </row>
    <row r="18" spans="1:64" x14ac:dyDescent="0.25">
      <c r="A18" s="43" t="s">
        <v>183</v>
      </c>
      <c r="B18" s="156" t="s">
        <v>184</v>
      </c>
      <c r="C18" s="40" t="s">
        <v>259</v>
      </c>
      <c r="D18" s="193">
        <f>D26</f>
        <v>0</v>
      </c>
      <c r="E18" s="179">
        <v>0</v>
      </c>
      <c r="F18" s="55">
        <f t="shared" ref="F18" si="9">F26</f>
        <v>0</v>
      </c>
      <c r="G18" s="179">
        <v>0</v>
      </c>
      <c r="H18" s="179">
        <v>0</v>
      </c>
      <c r="I18" s="179">
        <v>0</v>
      </c>
      <c r="J18" s="179">
        <v>0</v>
      </c>
      <c r="K18" s="205">
        <v>0</v>
      </c>
      <c r="L18" s="205">
        <v>0</v>
      </c>
      <c r="M18" s="205">
        <v>0</v>
      </c>
      <c r="N18" s="205">
        <v>0</v>
      </c>
      <c r="O18" s="179">
        <f t="shared" ref="O18:X18" si="10">O26</f>
        <v>0</v>
      </c>
      <c r="P18" s="55">
        <f t="shared" si="10"/>
        <v>0</v>
      </c>
      <c r="Q18" s="179">
        <f t="shared" si="10"/>
        <v>0</v>
      </c>
      <c r="R18" s="179">
        <f t="shared" si="10"/>
        <v>0</v>
      </c>
      <c r="S18" s="179">
        <f t="shared" si="10"/>
        <v>0</v>
      </c>
      <c r="T18" s="179">
        <f t="shared" si="10"/>
        <v>0</v>
      </c>
      <c r="U18" s="205">
        <f t="shared" si="10"/>
        <v>0</v>
      </c>
      <c r="V18" s="205">
        <f>V26</f>
        <v>0</v>
      </c>
      <c r="W18" s="205">
        <f t="shared" si="10"/>
        <v>0</v>
      </c>
      <c r="X18" s="205">
        <f t="shared" si="10"/>
        <v>0</v>
      </c>
      <c r="Y18" s="179">
        <f t="shared" ref="Y18:BB18" si="11">Y26</f>
        <v>0</v>
      </c>
      <c r="Z18" s="55">
        <f t="shared" si="11"/>
        <v>0</v>
      </c>
      <c r="AA18" s="179">
        <f t="shared" si="11"/>
        <v>0</v>
      </c>
      <c r="AB18" s="179">
        <f t="shared" si="11"/>
        <v>0</v>
      </c>
      <c r="AC18" s="179">
        <f t="shared" si="11"/>
        <v>0</v>
      </c>
      <c r="AD18" s="179">
        <f t="shared" si="11"/>
        <v>0</v>
      </c>
      <c r="AE18" s="205">
        <f t="shared" si="11"/>
        <v>0</v>
      </c>
      <c r="AF18" s="205">
        <f t="shared" si="11"/>
        <v>0</v>
      </c>
      <c r="AG18" s="205">
        <f t="shared" ref="AG18" si="12">AG26</f>
        <v>0</v>
      </c>
      <c r="AH18" s="205">
        <f t="shared" si="11"/>
        <v>0</v>
      </c>
      <c r="AI18" s="179">
        <f t="shared" si="11"/>
        <v>0</v>
      </c>
      <c r="AJ18" s="55">
        <f t="shared" si="11"/>
        <v>0</v>
      </c>
      <c r="AK18" s="179">
        <f t="shared" si="11"/>
        <v>0</v>
      </c>
      <c r="AL18" s="179">
        <f t="shared" si="11"/>
        <v>0</v>
      </c>
      <c r="AM18" s="179">
        <f t="shared" si="11"/>
        <v>0</v>
      </c>
      <c r="AN18" s="179">
        <f t="shared" si="11"/>
        <v>0</v>
      </c>
      <c r="AO18" s="205">
        <f t="shared" si="11"/>
        <v>0</v>
      </c>
      <c r="AP18" s="205">
        <f t="shared" si="11"/>
        <v>0</v>
      </c>
      <c r="AQ18" s="205">
        <f t="shared" ref="AQ18" si="13">AQ26</f>
        <v>0</v>
      </c>
      <c r="AR18" s="205">
        <f t="shared" si="11"/>
        <v>0</v>
      </c>
      <c r="AS18" s="179">
        <f t="shared" si="11"/>
        <v>0</v>
      </c>
      <c r="AT18" s="55">
        <f t="shared" si="11"/>
        <v>0</v>
      </c>
      <c r="AU18" s="179">
        <f t="shared" si="11"/>
        <v>0</v>
      </c>
      <c r="AV18" s="179">
        <f t="shared" si="11"/>
        <v>0</v>
      </c>
      <c r="AW18" s="179">
        <f t="shared" si="11"/>
        <v>0</v>
      </c>
      <c r="AX18" s="179">
        <f t="shared" si="11"/>
        <v>0</v>
      </c>
      <c r="AY18" s="205">
        <f t="shared" si="11"/>
        <v>0</v>
      </c>
      <c r="AZ18" s="205">
        <f t="shared" si="11"/>
        <v>0</v>
      </c>
      <c r="BA18" s="205">
        <f t="shared" ref="BA18" si="14">BA26</f>
        <v>0</v>
      </c>
      <c r="BB18" s="205">
        <f t="shared" si="11"/>
        <v>0</v>
      </c>
      <c r="BC18" s="179">
        <f t="shared" si="6"/>
        <v>0</v>
      </c>
      <c r="BD18" s="55">
        <f t="shared" si="6"/>
        <v>0</v>
      </c>
      <c r="BE18" s="179">
        <f t="shared" si="6"/>
        <v>0</v>
      </c>
      <c r="BF18" s="179">
        <f t="shared" si="6"/>
        <v>0</v>
      </c>
      <c r="BG18" s="179">
        <f t="shared" si="6"/>
        <v>0</v>
      </c>
      <c r="BH18" s="179">
        <f t="shared" si="6"/>
        <v>0</v>
      </c>
      <c r="BI18" s="205">
        <f t="shared" si="6"/>
        <v>0</v>
      </c>
      <c r="BJ18" s="205">
        <f t="shared" si="6"/>
        <v>0</v>
      </c>
      <c r="BK18" s="205">
        <f t="shared" si="7"/>
        <v>0</v>
      </c>
      <c r="BL18" s="205">
        <f t="shared" si="8"/>
        <v>0</v>
      </c>
    </row>
    <row r="19" spans="1:64" ht="31.5" x14ac:dyDescent="0.25">
      <c r="A19" s="43" t="s">
        <v>185</v>
      </c>
      <c r="B19" s="156" t="s">
        <v>186</v>
      </c>
      <c r="C19" s="40" t="s">
        <v>259</v>
      </c>
      <c r="D19" s="193">
        <f>D46</f>
        <v>21.689</v>
      </c>
      <c r="E19" s="179">
        <f t="shared" ref="E19:K19" si="15">E46</f>
        <v>0</v>
      </c>
      <c r="F19" s="55">
        <f t="shared" si="15"/>
        <v>4.4160000000000004</v>
      </c>
      <c r="G19" s="179">
        <f t="shared" si="15"/>
        <v>1.26</v>
      </c>
      <c r="H19" s="179">
        <f t="shared" si="15"/>
        <v>0</v>
      </c>
      <c r="I19" s="179">
        <f t="shared" si="15"/>
        <v>0.4</v>
      </c>
      <c r="J19" s="179">
        <f t="shared" si="15"/>
        <v>0</v>
      </c>
      <c r="K19" s="205">
        <f t="shared" si="15"/>
        <v>0</v>
      </c>
      <c r="L19" s="205">
        <f>L46</f>
        <v>5</v>
      </c>
      <c r="M19" s="205">
        <f t="shared" ref="M19:BB19" si="16">M46</f>
        <v>5</v>
      </c>
      <c r="N19" s="205">
        <f t="shared" si="16"/>
        <v>4</v>
      </c>
      <c r="O19" s="179">
        <f t="shared" si="16"/>
        <v>0</v>
      </c>
      <c r="P19" s="55">
        <f t="shared" si="16"/>
        <v>4.2729999999999997</v>
      </c>
      <c r="Q19" s="179">
        <f t="shared" si="16"/>
        <v>1.26</v>
      </c>
      <c r="R19" s="179">
        <f t="shared" si="16"/>
        <v>0</v>
      </c>
      <c r="S19" s="179">
        <f t="shared" si="16"/>
        <v>0.44</v>
      </c>
      <c r="T19" s="179">
        <f t="shared" si="16"/>
        <v>0</v>
      </c>
      <c r="U19" s="205">
        <f t="shared" si="16"/>
        <v>0</v>
      </c>
      <c r="V19" s="205">
        <f t="shared" si="16"/>
        <v>8</v>
      </c>
      <c r="W19" s="205">
        <f t="shared" si="16"/>
        <v>9</v>
      </c>
      <c r="X19" s="205">
        <f t="shared" si="16"/>
        <v>0</v>
      </c>
      <c r="Y19" s="179">
        <f t="shared" si="16"/>
        <v>0</v>
      </c>
      <c r="Z19" s="55">
        <f t="shared" si="16"/>
        <v>4.2880000000000003</v>
      </c>
      <c r="AA19" s="179">
        <f t="shared" si="16"/>
        <v>0</v>
      </c>
      <c r="AB19" s="179">
        <f t="shared" si="16"/>
        <v>0</v>
      </c>
      <c r="AC19" s="55">
        <f t="shared" si="16"/>
        <v>1.5170000000000001</v>
      </c>
      <c r="AD19" s="179">
        <f t="shared" si="16"/>
        <v>0</v>
      </c>
      <c r="AE19" s="205">
        <f t="shared" si="16"/>
        <v>0</v>
      </c>
      <c r="AF19" s="205">
        <f t="shared" si="16"/>
        <v>0</v>
      </c>
      <c r="AG19" s="205">
        <f t="shared" si="16"/>
        <v>0</v>
      </c>
      <c r="AH19" s="205">
        <f t="shared" si="16"/>
        <v>0</v>
      </c>
      <c r="AI19" s="179">
        <f t="shared" si="16"/>
        <v>0</v>
      </c>
      <c r="AJ19" s="55">
        <f t="shared" si="16"/>
        <v>4.3650000000000002</v>
      </c>
      <c r="AK19" s="179">
        <f t="shared" si="16"/>
        <v>1</v>
      </c>
      <c r="AL19" s="179">
        <f t="shared" si="16"/>
        <v>0</v>
      </c>
      <c r="AM19" s="179">
        <f t="shared" si="16"/>
        <v>0.3</v>
      </c>
      <c r="AN19" s="179">
        <f t="shared" si="16"/>
        <v>0</v>
      </c>
      <c r="AO19" s="205">
        <f t="shared" si="16"/>
        <v>6</v>
      </c>
      <c r="AP19" s="205">
        <f t="shared" si="16"/>
        <v>0</v>
      </c>
      <c r="AQ19" s="205">
        <f t="shared" si="16"/>
        <v>9</v>
      </c>
      <c r="AR19" s="205">
        <f t="shared" si="16"/>
        <v>0</v>
      </c>
      <c r="AS19" s="179">
        <f t="shared" si="16"/>
        <v>0</v>
      </c>
      <c r="AT19" s="55">
        <f t="shared" si="16"/>
        <v>4.3469999999999995</v>
      </c>
      <c r="AU19" s="179">
        <f t="shared" si="16"/>
        <v>0.4</v>
      </c>
      <c r="AV19" s="179">
        <f t="shared" si="16"/>
        <v>0</v>
      </c>
      <c r="AW19" s="179">
        <f t="shared" si="16"/>
        <v>0.59000000000000008</v>
      </c>
      <c r="AX19" s="179">
        <f t="shared" si="16"/>
        <v>0</v>
      </c>
      <c r="AY19" s="205">
        <f t="shared" si="16"/>
        <v>0</v>
      </c>
      <c r="AZ19" s="205">
        <f t="shared" si="16"/>
        <v>5</v>
      </c>
      <c r="BA19" s="205">
        <f t="shared" si="16"/>
        <v>7</v>
      </c>
      <c r="BB19" s="205">
        <f t="shared" si="16"/>
        <v>0</v>
      </c>
      <c r="BC19" s="179">
        <f t="shared" si="6"/>
        <v>0</v>
      </c>
      <c r="BD19" s="55">
        <f t="shared" si="6"/>
        <v>21.689</v>
      </c>
      <c r="BE19" s="179">
        <f t="shared" si="6"/>
        <v>3.92</v>
      </c>
      <c r="BF19" s="179">
        <f t="shared" si="6"/>
        <v>0</v>
      </c>
      <c r="BG19" s="179">
        <f t="shared" si="6"/>
        <v>3.2469999999999999</v>
      </c>
      <c r="BH19" s="179">
        <f t="shared" si="6"/>
        <v>0</v>
      </c>
      <c r="BI19" s="205">
        <f t="shared" si="6"/>
        <v>6</v>
      </c>
      <c r="BJ19" s="205">
        <f t="shared" si="6"/>
        <v>18</v>
      </c>
      <c r="BK19" s="205">
        <f t="shared" si="7"/>
        <v>30</v>
      </c>
      <c r="BL19" s="205">
        <f t="shared" si="8"/>
        <v>4</v>
      </c>
    </row>
    <row r="20" spans="1:64" ht="63" x14ac:dyDescent="0.25">
      <c r="A20" s="43" t="s">
        <v>187</v>
      </c>
      <c r="B20" s="156" t="s">
        <v>188</v>
      </c>
      <c r="C20" s="40" t="s">
        <v>259</v>
      </c>
      <c r="D20" s="193">
        <v>0</v>
      </c>
      <c r="E20" s="179">
        <v>0</v>
      </c>
      <c r="F20" s="55">
        <v>0</v>
      </c>
      <c r="G20" s="179">
        <v>0</v>
      </c>
      <c r="H20" s="179">
        <v>0</v>
      </c>
      <c r="I20" s="179">
        <v>0</v>
      </c>
      <c r="J20" s="179">
        <v>0</v>
      </c>
      <c r="K20" s="205">
        <v>0</v>
      </c>
      <c r="L20" s="205">
        <v>0</v>
      </c>
      <c r="M20" s="205">
        <v>0</v>
      </c>
      <c r="N20" s="205">
        <v>0</v>
      </c>
      <c r="O20" s="179">
        <v>0</v>
      </c>
      <c r="P20" s="55">
        <v>0</v>
      </c>
      <c r="Q20" s="179">
        <v>0</v>
      </c>
      <c r="R20" s="179">
        <v>0</v>
      </c>
      <c r="S20" s="179">
        <v>0</v>
      </c>
      <c r="T20" s="179">
        <v>0</v>
      </c>
      <c r="U20" s="205">
        <v>0</v>
      </c>
      <c r="V20" s="205">
        <v>0</v>
      </c>
      <c r="W20" s="205">
        <v>0</v>
      </c>
      <c r="X20" s="205">
        <v>0</v>
      </c>
      <c r="Y20" s="179">
        <v>0</v>
      </c>
      <c r="Z20" s="179">
        <v>0</v>
      </c>
      <c r="AA20" s="179">
        <v>0</v>
      </c>
      <c r="AB20" s="179">
        <v>0</v>
      </c>
      <c r="AC20" s="179">
        <v>0</v>
      </c>
      <c r="AD20" s="179">
        <v>0</v>
      </c>
      <c r="AE20" s="205">
        <v>0</v>
      </c>
      <c r="AF20" s="205">
        <v>0</v>
      </c>
      <c r="AG20" s="205">
        <v>0</v>
      </c>
      <c r="AH20" s="205">
        <v>0</v>
      </c>
      <c r="AI20" s="235">
        <v>0</v>
      </c>
      <c r="AJ20" s="235">
        <v>0</v>
      </c>
      <c r="AK20" s="235">
        <v>0</v>
      </c>
      <c r="AL20" s="235">
        <v>0</v>
      </c>
      <c r="AM20" s="235">
        <v>0</v>
      </c>
      <c r="AN20" s="235">
        <v>0</v>
      </c>
      <c r="AO20" s="205">
        <v>0</v>
      </c>
      <c r="AP20" s="205">
        <v>0</v>
      </c>
      <c r="AQ20" s="205">
        <v>0</v>
      </c>
      <c r="AR20" s="205">
        <v>0</v>
      </c>
      <c r="AS20" s="179">
        <v>0</v>
      </c>
      <c r="AT20" s="179">
        <v>0</v>
      </c>
      <c r="AU20" s="179">
        <v>0</v>
      </c>
      <c r="AV20" s="179">
        <v>0</v>
      </c>
      <c r="AW20" s="179">
        <v>0</v>
      </c>
      <c r="AX20" s="179">
        <v>0</v>
      </c>
      <c r="AY20" s="205">
        <v>0</v>
      </c>
      <c r="AZ20" s="205">
        <v>0</v>
      </c>
      <c r="BA20" s="205">
        <v>0</v>
      </c>
      <c r="BB20" s="205">
        <v>0</v>
      </c>
      <c r="BC20" s="179">
        <f t="shared" si="6"/>
        <v>0</v>
      </c>
      <c r="BD20" s="179">
        <f t="shared" si="6"/>
        <v>0</v>
      </c>
      <c r="BE20" s="179">
        <f t="shared" si="6"/>
        <v>0</v>
      </c>
      <c r="BF20" s="179">
        <f t="shared" si="6"/>
        <v>0</v>
      </c>
      <c r="BG20" s="179">
        <f t="shared" si="6"/>
        <v>0</v>
      </c>
      <c r="BH20" s="179">
        <f t="shared" si="6"/>
        <v>0</v>
      </c>
      <c r="BI20" s="205">
        <f t="shared" si="6"/>
        <v>0</v>
      </c>
      <c r="BJ20" s="205">
        <f t="shared" si="6"/>
        <v>0</v>
      </c>
      <c r="BK20" s="205">
        <f t="shared" si="7"/>
        <v>0</v>
      </c>
      <c r="BL20" s="205">
        <f t="shared" si="8"/>
        <v>0</v>
      </c>
    </row>
    <row r="21" spans="1:64" ht="31.5" x14ac:dyDescent="0.25">
      <c r="A21" s="43" t="s">
        <v>189</v>
      </c>
      <c r="B21" s="156" t="s">
        <v>190</v>
      </c>
      <c r="C21" s="40" t="s">
        <v>259</v>
      </c>
      <c r="D21" s="193">
        <f>D82</f>
        <v>19.199000000000002</v>
      </c>
      <c r="E21" s="193">
        <f t="shared" ref="E21:BL21" si="17">E82</f>
        <v>0</v>
      </c>
      <c r="F21" s="193">
        <f t="shared" si="17"/>
        <v>0.77100000000000002</v>
      </c>
      <c r="G21" s="193">
        <f t="shared" si="17"/>
        <v>0</v>
      </c>
      <c r="H21" s="26">
        <f t="shared" si="17"/>
        <v>0</v>
      </c>
      <c r="I21" s="26">
        <f t="shared" si="17"/>
        <v>0</v>
      </c>
      <c r="J21" s="26">
        <f t="shared" si="17"/>
        <v>0</v>
      </c>
      <c r="K21" s="80">
        <f t="shared" si="17"/>
        <v>0</v>
      </c>
      <c r="L21" s="80">
        <f t="shared" si="17"/>
        <v>0</v>
      </c>
      <c r="M21" s="80">
        <f t="shared" si="17"/>
        <v>0</v>
      </c>
      <c r="N21" s="80">
        <f t="shared" si="17"/>
        <v>0</v>
      </c>
      <c r="O21" s="193">
        <f t="shared" si="17"/>
        <v>0</v>
      </c>
      <c r="P21" s="193">
        <f t="shared" si="17"/>
        <v>18.428000000000001</v>
      </c>
      <c r="Q21" s="193">
        <f t="shared" si="17"/>
        <v>0</v>
      </c>
      <c r="R21" s="26">
        <f t="shared" si="17"/>
        <v>0</v>
      </c>
      <c r="S21" s="193">
        <f t="shared" si="17"/>
        <v>1.68</v>
      </c>
      <c r="T21" s="26">
        <f t="shared" si="17"/>
        <v>0</v>
      </c>
      <c r="U21" s="80">
        <f t="shared" si="17"/>
        <v>0</v>
      </c>
      <c r="V21" s="80">
        <f t="shared" si="17"/>
        <v>0</v>
      </c>
      <c r="W21" s="80">
        <f t="shared" si="17"/>
        <v>0</v>
      </c>
      <c r="X21" s="80">
        <f t="shared" si="17"/>
        <v>0</v>
      </c>
      <c r="Y21" s="26">
        <f t="shared" si="17"/>
        <v>0</v>
      </c>
      <c r="Z21" s="26">
        <f t="shared" si="17"/>
        <v>0</v>
      </c>
      <c r="AA21" s="26">
        <f t="shared" si="17"/>
        <v>0</v>
      </c>
      <c r="AB21" s="26">
        <f t="shared" si="17"/>
        <v>0</v>
      </c>
      <c r="AC21" s="26">
        <f t="shared" si="17"/>
        <v>0</v>
      </c>
      <c r="AD21" s="26">
        <f t="shared" si="17"/>
        <v>0</v>
      </c>
      <c r="AE21" s="80">
        <f t="shared" si="17"/>
        <v>0</v>
      </c>
      <c r="AF21" s="80">
        <f t="shared" si="17"/>
        <v>0</v>
      </c>
      <c r="AG21" s="80">
        <f t="shared" si="17"/>
        <v>0</v>
      </c>
      <c r="AH21" s="80">
        <f t="shared" si="17"/>
        <v>0</v>
      </c>
      <c r="AI21" s="235">
        <f t="shared" si="17"/>
        <v>0</v>
      </c>
      <c r="AJ21" s="235">
        <f t="shared" si="17"/>
        <v>0</v>
      </c>
      <c r="AK21" s="235">
        <f t="shared" si="17"/>
        <v>0</v>
      </c>
      <c r="AL21" s="235">
        <f t="shared" si="17"/>
        <v>0</v>
      </c>
      <c r="AM21" s="235">
        <f t="shared" si="17"/>
        <v>0</v>
      </c>
      <c r="AN21" s="235">
        <f t="shared" si="17"/>
        <v>0</v>
      </c>
      <c r="AO21" s="80">
        <f t="shared" si="17"/>
        <v>0</v>
      </c>
      <c r="AP21" s="80">
        <f t="shared" si="17"/>
        <v>0</v>
      </c>
      <c r="AQ21" s="80">
        <f t="shared" si="17"/>
        <v>0</v>
      </c>
      <c r="AR21" s="80">
        <f t="shared" si="17"/>
        <v>0</v>
      </c>
      <c r="AS21" s="26">
        <f t="shared" si="17"/>
        <v>0</v>
      </c>
      <c r="AT21" s="179">
        <f t="shared" si="17"/>
        <v>0</v>
      </c>
      <c r="AU21" s="179">
        <f t="shared" si="17"/>
        <v>0</v>
      </c>
      <c r="AV21" s="179">
        <f t="shared" si="17"/>
        <v>0</v>
      </c>
      <c r="AW21" s="179">
        <f t="shared" si="17"/>
        <v>0</v>
      </c>
      <c r="AX21" s="179">
        <f t="shared" si="17"/>
        <v>0</v>
      </c>
      <c r="AY21" s="80">
        <f t="shared" si="17"/>
        <v>0</v>
      </c>
      <c r="AZ21" s="80">
        <f t="shared" si="17"/>
        <v>0</v>
      </c>
      <c r="BA21" s="80">
        <f t="shared" si="17"/>
        <v>0</v>
      </c>
      <c r="BB21" s="80">
        <f t="shared" si="17"/>
        <v>0</v>
      </c>
      <c r="BC21" s="26">
        <f t="shared" si="17"/>
        <v>0</v>
      </c>
      <c r="BD21" s="193">
        <f t="shared" si="17"/>
        <v>19.199000000000002</v>
      </c>
      <c r="BE21" s="26">
        <f t="shared" si="17"/>
        <v>0</v>
      </c>
      <c r="BF21" s="26">
        <f t="shared" si="17"/>
        <v>0</v>
      </c>
      <c r="BG21" s="193">
        <f t="shared" si="17"/>
        <v>1.68</v>
      </c>
      <c r="BH21" s="26">
        <f t="shared" si="17"/>
        <v>0</v>
      </c>
      <c r="BI21" s="80">
        <f t="shared" si="17"/>
        <v>0</v>
      </c>
      <c r="BJ21" s="80">
        <f t="shared" si="17"/>
        <v>0</v>
      </c>
      <c r="BK21" s="80">
        <f t="shared" si="17"/>
        <v>0</v>
      </c>
      <c r="BL21" s="80">
        <f t="shared" si="17"/>
        <v>0</v>
      </c>
    </row>
    <row r="22" spans="1:64" ht="31.5" x14ac:dyDescent="0.25">
      <c r="A22" s="43" t="s">
        <v>191</v>
      </c>
      <c r="B22" s="156" t="s">
        <v>192</v>
      </c>
      <c r="C22" s="40" t="s">
        <v>259</v>
      </c>
      <c r="D22" s="193">
        <v>0</v>
      </c>
      <c r="E22" s="179">
        <v>0</v>
      </c>
      <c r="F22" s="55">
        <v>0</v>
      </c>
      <c r="G22" s="179">
        <v>0</v>
      </c>
      <c r="H22" s="179">
        <v>0</v>
      </c>
      <c r="I22" s="179">
        <v>0</v>
      </c>
      <c r="J22" s="179">
        <v>0</v>
      </c>
      <c r="K22" s="205">
        <v>0</v>
      </c>
      <c r="L22" s="205">
        <v>0</v>
      </c>
      <c r="M22" s="205">
        <v>0</v>
      </c>
      <c r="N22" s="205">
        <v>0</v>
      </c>
      <c r="O22" s="179">
        <v>0</v>
      </c>
      <c r="P22" s="55">
        <v>0</v>
      </c>
      <c r="Q22" s="179">
        <v>0</v>
      </c>
      <c r="R22" s="179">
        <v>0</v>
      </c>
      <c r="S22" s="179">
        <v>0</v>
      </c>
      <c r="T22" s="179">
        <v>0</v>
      </c>
      <c r="U22" s="205">
        <v>0</v>
      </c>
      <c r="V22" s="205">
        <v>0</v>
      </c>
      <c r="W22" s="205">
        <v>0</v>
      </c>
      <c r="X22" s="205">
        <v>0</v>
      </c>
      <c r="Y22" s="179">
        <v>0</v>
      </c>
      <c r="Z22" s="55">
        <v>0</v>
      </c>
      <c r="AA22" s="179">
        <v>0</v>
      </c>
      <c r="AB22" s="179">
        <v>0</v>
      </c>
      <c r="AC22" s="179">
        <v>0</v>
      </c>
      <c r="AD22" s="179">
        <v>0</v>
      </c>
      <c r="AE22" s="205">
        <v>0</v>
      </c>
      <c r="AF22" s="205">
        <v>0</v>
      </c>
      <c r="AG22" s="205">
        <v>0</v>
      </c>
      <c r="AH22" s="205">
        <v>0</v>
      </c>
      <c r="AI22" s="179">
        <v>0</v>
      </c>
      <c r="AJ22" s="55">
        <v>0</v>
      </c>
      <c r="AK22" s="179">
        <v>0</v>
      </c>
      <c r="AL22" s="179">
        <v>0</v>
      </c>
      <c r="AM22" s="179">
        <v>0</v>
      </c>
      <c r="AN22" s="179">
        <v>0</v>
      </c>
      <c r="AO22" s="205">
        <v>0</v>
      </c>
      <c r="AP22" s="205">
        <v>0</v>
      </c>
      <c r="AQ22" s="205">
        <v>0</v>
      </c>
      <c r="AR22" s="205">
        <v>0</v>
      </c>
      <c r="AS22" s="179">
        <v>0</v>
      </c>
      <c r="AT22" s="179">
        <v>0</v>
      </c>
      <c r="AU22" s="179">
        <v>0</v>
      </c>
      <c r="AV22" s="179">
        <v>0</v>
      </c>
      <c r="AW22" s="179">
        <v>0</v>
      </c>
      <c r="AX22" s="179">
        <v>0</v>
      </c>
      <c r="AY22" s="205">
        <v>0</v>
      </c>
      <c r="AZ22" s="205">
        <v>0</v>
      </c>
      <c r="BA22" s="205">
        <v>0</v>
      </c>
      <c r="BB22" s="205">
        <v>0</v>
      </c>
      <c r="BC22" s="179">
        <f t="shared" si="6"/>
        <v>0</v>
      </c>
      <c r="BD22" s="55">
        <f t="shared" si="6"/>
        <v>0</v>
      </c>
      <c r="BE22" s="179">
        <f t="shared" si="6"/>
        <v>0</v>
      </c>
      <c r="BF22" s="179">
        <f t="shared" si="6"/>
        <v>0</v>
      </c>
      <c r="BG22" s="179">
        <f t="shared" si="6"/>
        <v>0</v>
      </c>
      <c r="BH22" s="179">
        <f t="shared" si="6"/>
        <v>0</v>
      </c>
      <c r="BI22" s="205">
        <f t="shared" si="6"/>
        <v>0</v>
      </c>
      <c r="BJ22" s="205">
        <f t="shared" si="6"/>
        <v>0</v>
      </c>
      <c r="BK22" s="205">
        <f t="shared" si="7"/>
        <v>0</v>
      </c>
      <c r="BL22" s="205">
        <f t="shared" si="8"/>
        <v>0</v>
      </c>
    </row>
    <row r="23" spans="1:64" x14ac:dyDescent="0.25">
      <c r="A23" s="47" t="s">
        <v>193</v>
      </c>
      <c r="B23" s="48" t="s">
        <v>194</v>
      </c>
      <c r="C23" s="49" t="s">
        <v>259</v>
      </c>
      <c r="D23" s="194">
        <v>0</v>
      </c>
      <c r="E23" s="206">
        <v>0</v>
      </c>
      <c r="F23" s="115">
        <v>0</v>
      </c>
      <c r="G23" s="206">
        <v>0</v>
      </c>
      <c r="H23" s="206">
        <v>0</v>
      </c>
      <c r="I23" s="206">
        <v>0</v>
      </c>
      <c r="J23" s="206">
        <v>0</v>
      </c>
      <c r="K23" s="205">
        <v>0</v>
      </c>
      <c r="L23" s="205">
        <v>0</v>
      </c>
      <c r="M23" s="205">
        <v>0</v>
      </c>
      <c r="N23" s="205">
        <v>0</v>
      </c>
      <c r="O23" s="206">
        <v>0</v>
      </c>
      <c r="P23" s="115">
        <v>0</v>
      </c>
      <c r="Q23" s="206">
        <v>0</v>
      </c>
      <c r="R23" s="206">
        <v>0</v>
      </c>
      <c r="S23" s="206">
        <v>0</v>
      </c>
      <c r="T23" s="206">
        <v>0</v>
      </c>
      <c r="U23" s="205">
        <v>0</v>
      </c>
      <c r="V23" s="205">
        <v>0</v>
      </c>
      <c r="W23" s="205">
        <v>0</v>
      </c>
      <c r="X23" s="205">
        <v>0</v>
      </c>
      <c r="Y23" s="206">
        <v>0</v>
      </c>
      <c r="Z23" s="115">
        <v>0</v>
      </c>
      <c r="AA23" s="206">
        <v>0</v>
      </c>
      <c r="AB23" s="206">
        <v>0</v>
      </c>
      <c r="AC23" s="206">
        <v>0</v>
      </c>
      <c r="AD23" s="206">
        <v>0</v>
      </c>
      <c r="AE23" s="205">
        <v>0</v>
      </c>
      <c r="AF23" s="205">
        <v>0</v>
      </c>
      <c r="AG23" s="205">
        <v>0</v>
      </c>
      <c r="AH23" s="205">
        <v>0</v>
      </c>
      <c r="AI23" s="206">
        <v>0</v>
      </c>
      <c r="AJ23" s="115">
        <v>0</v>
      </c>
      <c r="AK23" s="206">
        <v>0</v>
      </c>
      <c r="AL23" s="206">
        <v>0</v>
      </c>
      <c r="AM23" s="206">
        <v>0</v>
      </c>
      <c r="AN23" s="206">
        <v>0</v>
      </c>
      <c r="AO23" s="205">
        <v>0</v>
      </c>
      <c r="AP23" s="205">
        <v>0</v>
      </c>
      <c r="AQ23" s="205">
        <v>0</v>
      </c>
      <c r="AR23" s="205">
        <v>0</v>
      </c>
      <c r="AS23" s="206">
        <v>0</v>
      </c>
      <c r="AT23" s="115">
        <v>0</v>
      </c>
      <c r="AU23" s="206">
        <v>0</v>
      </c>
      <c r="AV23" s="206">
        <v>0</v>
      </c>
      <c r="AW23" s="206">
        <v>0</v>
      </c>
      <c r="AX23" s="206">
        <v>0</v>
      </c>
      <c r="AY23" s="205">
        <v>0</v>
      </c>
      <c r="AZ23" s="205">
        <v>0</v>
      </c>
      <c r="BA23" s="205">
        <v>0</v>
      </c>
      <c r="BB23" s="205">
        <v>0</v>
      </c>
      <c r="BC23" s="206">
        <f t="shared" si="6"/>
        <v>0</v>
      </c>
      <c r="BD23" s="115">
        <f t="shared" si="6"/>
        <v>0</v>
      </c>
      <c r="BE23" s="206">
        <f t="shared" si="6"/>
        <v>0</v>
      </c>
      <c r="BF23" s="206">
        <f t="shared" si="6"/>
        <v>0</v>
      </c>
      <c r="BG23" s="206">
        <f t="shared" si="6"/>
        <v>0</v>
      </c>
      <c r="BH23" s="206">
        <f t="shared" si="6"/>
        <v>0</v>
      </c>
      <c r="BI23" s="205">
        <f t="shared" si="6"/>
        <v>0</v>
      </c>
      <c r="BJ23" s="205">
        <f t="shared" si="6"/>
        <v>0</v>
      </c>
      <c r="BK23" s="205">
        <f t="shared" si="7"/>
        <v>0</v>
      </c>
      <c r="BL23" s="205">
        <f t="shared" si="8"/>
        <v>0</v>
      </c>
    </row>
    <row r="24" spans="1:64" x14ac:dyDescent="0.25">
      <c r="A24" s="50"/>
      <c r="B24" s="51"/>
      <c r="C24" s="52"/>
      <c r="D24" s="195"/>
      <c r="E24" s="196"/>
      <c r="F24" s="117"/>
      <c r="G24" s="196"/>
      <c r="H24" s="196"/>
      <c r="I24" s="196"/>
      <c r="J24" s="196"/>
      <c r="K24" s="82"/>
      <c r="L24" s="82"/>
      <c r="M24" s="82"/>
      <c r="N24" s="82"/>
      <c r="O24" s="196"/>
      <c r="P24" s="117"/>
      <c r="Q24" s="196"/>
      <c r="R24" s="196"/>
      <c r="S24" s="196"/>
      <c r="T24" s="196"/>
      <c r="U24" s="82"/>
      <c r="V24" s="82"/>
      <c r="W24" s="82"/>
      <c r="X24" s="82"/>
      <c r="Y24" s="196"/>
      <c r="Z24" s="117"/>
      <c r="AA24" s="196"/>
      <c r="AB24" s="196"/>
      <c r="AC24" s="196"/>
      <c r="AD24" s="196"/>
      <c r="AE24" s="82"/>
      <c r="AF24" s="82"/>
      <c r="AG24" s="82"/>
      <c r="AH24" s="82"/>
      <c r="AI24" s="196"/>
      <c r="AJ24" s="117"/>
      <c r="AK24" s="196"/>
      <c r="AL24" s="196"/>
      <c r="AM24" s="196"/>
      <c r="AN24" s="196"/>
      <c r="AO24" s="82"/>
      <c r="AP24" s="82"/>
      <c r="AQ24" s="82"/>
      <c r="AR24" s="82"/>
      <c r="AS24" s="196"/>
      <c r="AT24" s="117"/>
      <c r="AU24" s="196"/>
      <c r="AV24" s="196"/>
      <c r="AW24" s="196"/>
      <c r="AX24" s="196"/>
      <c r="AY24" s="82"/>
      <c r="AZ24" s="82"/>
      <c r="BA24" s="82"/>
      <c r="BB24" s="82"/>
      <c r="BC24" s="196"/>
      <c r="BD24" s="117"/>
      <c r="BE24" s="196"/>
      <c r="BF24" s="196"/>
      <c r="BG24" s="196"/>
      <c r="BH24" s="196"/>
      <c r="BI24" s="82"/>
      <c r="BJ24" s="82"/>
      <c r="BK24" s="82"/>
      <c r="BL24" s="82"/>
    </row>
    <row r="25" spans="1:64" x14ac:dyDescent="0.25">
      <c r="A25" s="208" t="s">
        <v>195</v>
      </c>
      <c r="B25" s="208" t="s">
        <v>175</v>
      </c>
      <c r="C25" s="207" t="s">
        <v>259</v>
      </c>
      <c r="D25" s="209">
        <f>SUM(D26,D46,D79,D82)</f>
        <v>40.888000000000005</v>
      </c>
      <c r="E25" s="207">
        <f t="shared" ref="E25:BL25" si="18">SUM(E26,E46,E79,E82)</f>
        <v>0</v>
      </c>
      <c r="F25" s="209">
        <f t="shared" si="18"/>
        <v>5.1870000000000003</v>
      </c>
      <c r="G25" s="209">
        <f t="shared" si="18"/>
        <v>1.26</v>
      </c>
      <c r="H25" s="207">
        <f t="shared" si="18"/>
        <v>0</v>
      </c>
      <c r="I25" s="209">
        <f t="shared" si="18"/>
        <v>0.4</v>
      </c>
      <c r="J25" s="207">
        <f t="shared" si="18"/>
        <v>0</v>
      </c>
      <c r="K25" s="205">
        <f t="shared" si="18"/>
        <v>0</v>
      </c>
      <c r="L25" s="205">
        <f t="shared" si="18"/>
        <v>5</v>
      </c>
      <c r="M25" s="205">
        <f t="shared" si="18"/>
        <v>5</v>
      </c>
      <c r="N25" s="205">
        <f t="shared" si="18"/>
        <v>4</v>
      </c>
      <c r="O25" s="234">
        <f t="shared" si="18"/>
        <v>0</v>
      </c>
      <c r="P25" s="209">
        <f t="shared" si="18"/>
        <v>22.701000000000001</v>
      </c>
      <c r="Q25" s="209">
        <f t="shared" si="18"/>
        <v>1.26</v>
      </c>
      <c r="R25" s="209">
        <f t="shared" si="18"/>
        <v>0</v>
      </c>
      <c r="S25" s="209">
        <f t="shared" si="18"/>
        <v>2.12</v>
      </c>
      <c r="T25" s="207">
        <f t="shared" si="18"/>
        <v>0</v>
      </c>
      <c r="U25" s="205">
        <f t="shared" si="18"/>
        <v>0</v>
      </c>
      <c r="V25" s="205">
        <f t="shared" si="18"/>
        <v>8</v>
      </c>
      <c r="W25" s="205">
        <f t="shared" si="18"/>
        <v>9</v>
      </c>
      <c r="X25" s="205">
        <f t="shared" si="18"/>
        <v>0</v>
      </c>
      <c r="Y25" s="207">
        <f t="shared" si="18"/>
        <v>0</v>
      </c>
      <c r="Z25" s="209">
        <f t="shared" si="18"/>
        <v>4.2880000000000003</v>
      </c>
      <c r="AA25" s="209">
        <f t="shared" si="18"/>
        <v>0</v>
      </c>
      <c r="AB25" s="209">
        <f t="shared" si="18"/>
        <v>0</v>
      </c>
      <c r="AC25" s="209">
        <f t="shared" si="18"/>
        <v>1.5170000000000001</v>
      </c>
      <c r="AD25" s="207">
        <f t="shared" si="18"/>
        <v>0</v>
      </c>
      <c r="AE25" s="205">
        <f t="shared" si="18"/>
        <v>0</v>
      </c>
      <c r="AF25" s="205">
        <f t="shared" si="18"/>
        <v>0</v>
      </c>
      <c r="AG25" s="205">
        <f t="shared" si="18"/>
        <v>0</v>
      </c>
      <c r="AH25" s="205">
        <f t="shared" si="18"/>
        <v>0</v>
      </c>
      <c r="AI25" s="207">
        <f t="shared" si="18"/>
        <v>0</v>
      </c>
      <c r="AJ25" s="209">
        <f t="shared" si="18"/>
        <v>4.3650000000000002</v>
      </c>
      <c r="AK25" s="207">
        <f t="shared" si="18"/>
        <v>1</v>
      </c>
      <c r="AL25" s="207">
        <f t="shared" si="18"/>
        <v>0</v>
      </c>
      <c r="AM25" s="209">
        <f t="shared" si="18"/>
        <v>0.3</v>
      </c>
      <c r="AN25" s="207">
        <f t="shared" si="18"/>
        <v>0</v>
      </c>
      <c r="AO25" s="205">
        <f t="shared" si="18"/>
        <v>6</v>
      </c>
      <c r="AP25" s="205">
        <f t="shared" si="18"/>
        <v>0</v>
      </c>
      <c r="AQ25" s="205">
        <f t="shared" si="18"/>
        <v>9</v>
      </c>
      <c r="AR25" s="205">
        <f t="shared" si="18"/>
        <v>0</v>
      </c>
      <c r="AS25" s="207">
        <f t="shared" si="18"/>
        <v>0</v>
      </c>
      <c r="AT25" s="209">
        <f t="shared" si="18"/>
        <v>4.3469999999999995</v>
      </c>
      <c r="AU25" s="209">
        <f t="shared" si="18"/>
        <v>0.4</v>
      </c>
      <c r="AV25" s="207">
        <f t="shared" si="18"/>
        <v>0</v>
      </c>
      <c r="AW25" s="209">
        <f t="shared" si="18"/>
        <v>0.59000000000000008</v>
      </c>
      <c r="AX25" s="205">
        <f t="shared" si="18"/>
        <v>0</v>
      </c>
      <c r="AY25" s="205">
        <f t="shared" si="18"/>
        <v>0</v>
      </c>
      <c r="AZ25" s="205">
        <f t="shared" si="18"/>
        <v>5</v>
      </c>
      <c r="BA25" s="205">
        <f t="shared" si="18"/>
        <v>7</v>
      </c>
      <c r="BB25" s="205">
        <f t="shared" si="18"/>
        <v>0</v>
      </c>
      <c r="BC25" s="207">
        <f t="shared" si="18"/>
        <v>0</v>
      </c>
      <c r="BD25" s="209">
        <f t="shared" si="18"/>
        <v>40.888000000000005</v>
      </c>
      <c r="BE25" s="209">
        <f t="shared" si="18"/>
        <v>3.92</v>
      </c>
      <c r="BF25" s="207">
        <f t="shared" si="18"/>
        <v>0</v>
      </c>
      <c r="BG25" s="209">
        <f t="shared" si="18"/>
        <v>4.9269999999999996</v>
      </c>
      <c r="BH25" s="207">
        <f t="shared" si="18"/>
        <v>0</v>
      </c>
      <c r="BI25" s="205">
        <f t="shared" si="18"/>
        <v>6</v>
      </c>
      <c r="BJ25" s="205">
        <f t="shared" si="18"/>
        <v>18</v>
      </c>
      <c r="BK25" s="205">
        <f t="shared" si="18"/>
        <v>30</v>
      </c>
      <c r="BL25" s="205">
        <f t="shared" si="18"/>
        <v>4</v>
      </c>
    </row>
    <row r="26" spans="1:64" ht="31.5" x14ac:dyDescent="0.25">
      <c r="A26" s="208" t="s">
        <v>120</v>
      </c>
      <c r="B26" s="208" t="s">
        <v>196</v>
      </c>
      <c r="C26" s="207" t="s">
        <v>259</v>
      </c>
      <c r="D26" s="209">
        <v>0</v>
      </c>
      <c r="E26" s="207">
        <v>0</v>
      </c>
      <c r="F26" s="209">
        <v>0</v>
      </c>
      <c r="G26" s="207">
        <v>0</v>
      </c>
      <c r="H26" s="207">
        <v>0</v>
      </c>
      <c r="I26" s="207">
        <v>0</v>
      </c>
      <c r="J26" s="207">
        <v>0</v>
      </c>
      <c r="K26" s="205">
        <v>0</v>
      </c>
      <c r="L26" s="205">
        <v>0</v>
      </c>
      <c r="M26" s="205">
        <v>0</v>
      </c>
      <c r="N26" s="205">
        <v>0</v>
      </c>
      <c r="O26" s="207">
        <v>0</v>
      </c>
      <c r="P26" s="209">
        <v>0</v>
      </c>
      <c r="Q26" s="207">
        <v>0</v>
      </c>
      <c r="R26" s="207">
        <v>0</v>
      </c>
      <c r="S26" s="207">
        <v>0</v>
      </c>
      <c r="T26" s="207">
        <v>0</v>
      </c>
      <c r="U26" s="205">
        <v>0</v>
      </c>
      <c r="V26" s="205">
        <v>0</v>
      </c>
      <c r="W26" s="205">
        <v>0</v>
      </c>
      <c r="X26" s="205">
        <v>0</v>
      </c>
      <c r="Y26" s="207">
        <v>0</v>
      </c>
      <c r="Z26" s="209">
        <v>0</v>
      </c>
      <c r="AA26" s="207">
        <v>0</v>
      </c>
      <c r="AB26" s="207">
        <v>0</v>
      </c>
      <c r="AC26" s="207">
        <v>0</v>
      </c>
      <c r="AD26" s="207">
        <v>0</v>
      </c>
      <c r="AE26" s="205">
        <v>0</v>
      </c>
      <c r="AF26" s="205">
        <v>0</v>
      </c>
      <c r="AG26" s="205">
        <v>0</v>
      </c>
      <c r="AH26" s="205">
        <v>0</v>
      </c>
      <c r="AI26" s="207">
        <v>0</v>
      </c>
      <c r="AJ26" s="209">
        <v>0</v>
      </c>
      <c r="AK26" s="207">
        <v>0</v>
      </c>
      <c r="AL26" s="207">
        <v>0</v>
      </c>
      <c r="AM26" s="207">
        <v>0</v>
      </c>
      <c r="AN26" s="207">
        <v>0</v>
      </c>
      <c r="AO26" s="205">
        <v>0</v>
      </c>
      <c r="AP26" s="205">
        <v>0</v>
      </c>
      <c r="AQ26" s="205">
        <v>0</v>
      </c>
      <c r="AR26" s="205">
        <v>0</v>
      </c>
      <c r="AS26" s="207">
        <v>0</v>
      </c>
      <c r="AT26" s="209">
        <v>0</v>
      </c>
      <c r="AU26" s="207">
        <v>0</v>
      </c>
      <c r="AV26" s="207">
        <v>0</v>
      </c>
      <c r="AW26" s="207">
        <v>0</v>
      </c>
      <c r="AX26" s="207">
        <v>0</v>
      </c>
      <c r="AY26" s="205">
        <v>0</v>
      </c>
      <c r="AZ26" s="205">
        <v>0</v>
      </c>
      <c r="BA26" s="205">
        <v>0</v>
      </c>
      <c r="BB26" s="205">
        <v>0</v>
      </c>
      <c r="BC26" s="207">
        <f t="shared" ref="BC26" si="19">SUM(BC27,BC31,BC34,BC43)</f>
        <v>0</v>
      </c>
      <c r="BD26" s="209">
        <f t="shared" ref="BD26:BD55" si="20">F26+P26+Z26+AJ26+AT26</f>
        <v>0</v>
      </c>
      <c r="BE26" s="207">
        <f t="shared" ref="BE26:BE56" si="21">G26+Q26+AA26+AK26+AU26</f>
        <v>0</v>
      </c>
      <c r="BF26" s="207">
        <f t="shared" ref="BF26:BF56" si="22">H26+R26+AB26+AL26+AV26</f>
        <v>0</v>
      </c>
      <c r="BG26" s="207">
        <f t="shared" ref="BG26:BG56" si="23">I26+S26+AC26+AM26+AW26</f>
        <v>0</v>
      </c>
      <c r="BH26" s="207">
        <f t="shared" ref="BH26:BH56" si="24">J26+T26+AD26+AN26+AX26</f>
        <v>0</v>
      </c>
      <c r="BI26" s="205">
        <f t="shared" ref="BI26:BI87" si="25">K26+U26+AE26+AO26+AY26</f>
        <v>0</v>
      </c>
      <c r="BJ26" s="205">
        <f t="shared" ref="BJ26:BJ87" si="26">L26+V26+AF26+AP26+AZ26</f>
        <v>0</v>
      </c>
      <c r="BK26" s="205">
        <f t="shared" ref="BK26:BK87" si="27">M26+W26+AG26+AQ26+BA26</f>
        <v>0</v>
      </c>
      <c r="BL26" s="205">
        <f t="shared" ref="BL26:BL87" si="28">N26+X26+AH26+AR26+BB26</f>
        <v>0</v>
      </c>
    </row>
    <row r="27" spans="1:64" ht="47.25" x14ac:dyDescent="0.25">
      <c r="A27" s="208" t="s">
        <v>121</v>
      </c>
      <c r="B27" s="208" t="s">
        <v>197</v>
      </c>
      <c r="C27" s="207" t="s">
        <v>259</v>
      </c>
      <c r="D27" s="209">
        <v>0</v>
      </c>
      <c r="E27" s="207">
        <v>0</v>
      </c>
      <c r="F27" s="209">
        <v>0</v>
      </c>
      <c r="G27" s="207">
        <v>0</v>
      </c>
      <c r="H27" s="207">
        <v>0</v>
      </c>
      <c r="I27" s="207">
        <v>0</v>
      </c>
      <c r="J27" s="207">
        <v>0</v>
      </c>
      <c r="K27" s="205">
        <v>0</v>
      </c>
      <c r="L27" s="205">
        <v>0</v>
      </c>
      <c r="M27" s="205">
        <v>0</v>
      </c>
      <c r="N27" s="205">
        <v>0</v>
      </c>
      <c r="O27" s="207">
        <v>0</v>
      </c>
      <c r="P27" s="209">
        <v>0</v>
      </c>
      <c r="Q27" s="207">
        <v>0</v>
      </c>
      <c r="R27" s="207">
        <v>0</v>
      </c>
      <c r="S27" s="207">
        <v>0</v>
      </c>
      <c r="T27" s="207">
        <v>0</v>
      </c>
      <c r="U27" s="205">
        <v>0</v>
      </c>
      <c r="V27" s="205">
        <v>0</v>
      </c>
      <c r="W27" s="205">
        <v>0</v>
      </c>
      <c r="X27" s="205">
        <v>0</v>
      </c>
      <c r="Y27" s="207">
        <v>0</v>
      </c>
      <c r="Z27" s="209">
        <v>0</v>
      </c>
      <c r="AA27" s="207">
        <v>0</v>
      </c>
      <c r="AB27" s="207">
        <v>0</v>
      </c>
      <c r="AC27" s="207">
        <v>0</v>
      </c>
      <c r="AD27" s="207">
        <v>0</v>
      </c>
      <c r="AE27" s="205">
        <v>0</v>
      </c>
      <c r="AF27" s="205">
        <v>0</v>
      </c>
      <c r="AG27" s="205">
        <v>0</v>
      </c>
      <c r="AH27" s="205">
        <v>0</v>
      </c>
      <c r="AI27" s="207">
        <v>0</v>
      </c>
      <c r="AJ27" s="209">
        <v>0</v>
      </c>
      <c r="AK27" s="207">
        <v>0</v>
      </c>
      <c r="AL27" s="207">
        <v>0</v>
      </c>
      <c r="AM27" s="207">
        <v>0</v>
      </c>
      <c r="AN27" s="207">
        <v>0</v>
      </c>
      <c r="AO27" s="205">
        <v>0</v>
      </c>
      <c r="AP27" s="205">
        <v>0</v>
      </c>
      <c r="AQ27" s="205">
        <v>0</v>
      </c>
      <c r="AR27" s="205">
        <v>0</v>
      </c>
      <c r="AS27" s="207">
        <v>0</v>
      </c>
      <c r="AT27" s="209">
        <v>0</v>
      </c>
      <c r="AU27" s="207">
        <v>0</v>
      </c>
      <c r="AV27" s="207">
        <v>0</v>
      </c>
      <c r="AW27" s="207">
        <v>0</v>
      </c>
      <c r="AX27" s="207">
        <v>0</v>
      </c>
      <c r="AY27" s="205">
        <v>0</v>
      </c>
      <c r="AZ27" s="205">
        <v>0</v>
      </c>
      <c r="BA27" s="205">
        <v>0</v>
      </c>
      <c r="BB27" s="205">
        <v>0</v>
      </c>
      <c r="BC27" s="207">
        <v>0</v>
      </c>
      <c r="BD27" s="209">
        <f t="shared" si="20"/>
        <v>0</v>
      </c>
      <c r="BE27" s="207">
        <f t="shared" si="21"/>
        <v>0</v>
      </c>
      <c r="BF27" s="207">
        <f t="shared" si="22"/>
        <v>0</v>
      </c>
      <c r="BG27" s="207">
        <f t="shared" si="23"/>
        <v>0</v>
      </c>
      <c r="BH27" s="207">
        <f t="shared" si="24"/>
        <v>0</v>
      </c>
      <c r="BI27" s="205">
        <f t="shared" si="25"/>
        <v>0</v>
      </c>
      <c r="BJ27" s="205">
        <f t="shared" si="26"/>
        <v>0</v>
      </c>
      <c r="BK27" s="205">
        <f t="shared" si="27"/>
        <v>0</v>
      </c>
      <c r="BL27" s="205">
        <f t="shared" si="28"/>
        <v>0</v>
      </c>
    </row>
    <row r="28" spans="1:64" ht="63" x14ac:dyDescent="0.25">
      <c r="A28" s="208" t="s">
        <v>135</v>
      </c>
      <c r="B28" s="208" t="s">
        <v>198</v>
      </c>
      <c r="C28" s="207" t="s">
        <v>259</v>
      </c>
      <c r="D28" s="209">
        <v>0</v>
      </c>
      <c r="E28" s="207">
        <v>0</v>
      </c>
      <c r="F28" s="209">
        <v>0</v>
      </c>
      <c r="G28" s="207">
        <v>0</v>
      </c>
      <c r="H28" s="207">
        <v>0</v>
      </c>
      <c r="I28" s="207">
        <v>0</v>
      </c>
      <c r="J28" s="207">
        <v>0</v>
      </c>
      <c r="K28" s="205">
        <v>0</v>
      </c>
      <c r="L28" s="205">
        <v>0</v>
      </c>
      <c r="M28" s="205">
        <v>0</v>
      </c>
      <c r="N28" s="205">
        <v>0</v>
      </c>
      <c r="O28" s="207">
        <v>0</v>
      </c>
      <c r="P28" s="209">
        <v>0</v>
      </c>
      <c r="Q28" s="207">
        <v>0</v>
      </c>
      <c r="R28" s="207">
        <v>0</v>
      </c>
      <c r="S28" s="207">
        <v>0</v>
      </c>
      <c r="T28" s="207">
        <v>0</v>
      </c>
      <c r="U28" s="205">
        <v>0</v>
      </c>
      <c r="V28" s="205">
        <v>0</v>
      </c>
      <c r="W28" s="205">
        <v>0</v>
      </c>
      <c r="X28" s="205">
        <v>0</v>
      </c>
      <c r="Y28" s="207">
        <v>0</v>
      </c>
      <c r="Z28" s="209">
        <v>0</v>
      </c>
      <c r="AA28" s="207">
        <v>0</v>
      </c>
      <c r="AB28" s="207">
        <v>0</v>
      </c>
      <c r="AC28" s="207">
        <v>0</v>
      </c>
      <c r="AD28" s="207">
        <v>0</v>
      </c>
      <c r="AE28" s="205">
        <v>0</v>
      </c>
      <c r="AF28" s="205">
        <v>0</v>
      </c>
      <c r="AG28" s="205">
        <v>0</v>
      </c>
      <c r="AH28" s="205">
        <v>0</v>
      </c>
      <c r="AI28" s="207">
        <v>0</v>
      </c>
      <c r="AJ28" s="209">
        <v>0</v>
      </c>
      <c r="AK28" s="207">
        <v>0</v>
      </c>
      <c r="AL28" s="207">
        <v>0</v>
      </c>
      <c r="AM28" s="207">
        <v>0</v>
      </c>
      <c r="AN28" s="207">
        <v>0</v>
      </c>
      <c r="AO28" s="205">
        <v>0</v>
      </c>
      <c r="AP28" s="205">
        <v>0</v>
      </c>
      <c r="AQ28" s="205">
        <v>0</v>
      </c>
      <c r="AR28" s="205">
        <v>0</v>
      </c>
      <c r="AS28" s="207">
        <v>0</v>
      </c>
      <c r="AT28" s="209">
        <v>0</v>
      </c>
      <c r="AU28" s="207">
        <v>0</v>
      </c>
      <c r="AV28" s="207">
        <v>0</v>
      </c>
      <c r="AW28" s="207">
        <v>0</v>
      </c>
      <c r="AX28" s="207">
        <v>0</v>
      </c>
      <c r="AY28" s="205">
        <v>0</v>
      </c>
      <c r="AZ28" s="205">
        <v>0</v>
      </c>
      <c r="BA28" s="205">
        <v>0</v>
      </c>
      <c r="BB28" s="205">
        <v>0</v>
      </c>
      <c r="BC28" s="207">
        <v>0</v>
      </c>
      <c r="BD28" s="209">
        <f t="shared" si="20"/>
        <v>0</v>
      </c>
      <c r="BE28" s="207">
        <f t="shared" si="21"/>
        <v>0</v>
      </c>
      <c r="BF28" s="207">
        <f t="shared" si="22"/>
        <v>0</v>
      </c>
      <c r="BG28" s="207">
        <f t="shared" si="23"/>
        <v>0</v>
      </c>
      <c r="BH28" s="207">
        <f t="shared" si="24"/>
        <v>0</v>
      </c>
      <c r="BI28" s="205">
        <f t="shared" si="25"/>
        <v>0</v>
      </c>
      <c r="BJ28" s="205">
        <f t="shared" si="26"/>
        <v>0</v>
      </c>
      <c r="BK28" s="205">
        <f t="shared" si="27"/>
        <v>0</v>
      </c>
      <c r="BL28" s="205">
        <f t="shared" si="28"/>
        <v>0</v>
      </c>
    </row>
    <row r="29" spans="1:64" ht="63" x14ac:dyDescent="0.25">
      <c r="A29" s="208" t="s">
        <v>199</v>
      </c>
      <c r="B29" s="208" t="s">
        <v>200</v>
      </c>
      <c r="C29" s="207" t="s">
        <v>259</v>
      </c>
      <c r="D29" s="209">
        <v>0</v>
      </c>
      <c r="E29" s="207">
        <v>0</v>
      </c>
      <c r="F29" s="209">
        <v>0</v>
      </c>
      <c r="G29" s="207">
        <v>0</v>
      </c>
      <c r="H29" s="207">
        <v>0</v>
      </c>
      <c r="I29" s="207">
        <v>0</v>
      </c>
      <c r="J29" s="207">
        <v>0</v>
      </c>
      <c r="K29" s="205">
        <v>0</v>
      </c>
      <c r="L29" s="205">
        <v>0</v>
      </c>
      <c r="M29" s="205">
        <v>0</v>
      </c>
      <c r="N29" s="205">
        <v>0</v>
      </c>
      <c r="O29" s="207">
        <v>0</v>
      </c>
      <c r="P29" s="209">
        <v>0</v>
      </c>
      <c r="Q29" s="207">
        <v>0</v>
      </c>
      <c r="R29" s="207">
        <v>0</v>
      </c>
      <c r="S29" s="207">
        <v>0</v>
      </c>
      <c r="T29" s="207">
        <v>0</v>
      </c>
      <c r="U29" s="205">
        <v>0</v>
      </c>
      <c r="V29" s="205">
        <v>0</v>
      </c>
      <c r="W29" s="205">
        <v>0</v>
      </c>
      <c r="X29" s="205">
        <v>0</v>
      </c>
      <c r="Y29" s="207">
        <v>0</v>
      </c>
      <c r="Z29" s="209">
        <v>0</v>
      </c>
      <c r="AA29" s="207">
        <v>0</v>
      </c>
      <c r="AB29" s="207">
        <v>0</v>
      </c>
      <c r="AC29" s="207">
        <v>0</v>
      </c>
      <c r="AD29" s="207">
        <v>0</v>
      </c>
      <c r="AE29" s="205">
        <v>0</v>
      </c>
      <c r="AF29" s="205">
        <v>0</v>
      </c>
      <c r="AG29" s="205">
        <v>0</v>
      </c>
      <c r="AH29" s="205">
        <v>0</v>
      </c>
      <c r="AI29" s="207">
        <v>0</v>
      </c>
      <c r="AJ29" s="209">
        <v>0</v>
      </c>
      <c r="AK29" s="207">
        <v>0</v>
      </c>
      <c r="AL29" s="207">
        <v>0</v>
      </c>
      <c r="AM29" s="207">
        <v>0</v>
      </c>
      <c r="AN29" s="207">
        <v>0</v>
      </c>
      <c r="AO29" s="205">
        <v>0</v>
      </c>
      <c r="AP29" s="205">
        <v>0</v>
      </c>
      <c r="AQ29" s="205">
        <v>0</v>
      </c>
      <c r="AR29" s="205">
        <v>0</v>
      </c>
      <c r="AS29" s="207">
        <v>0</v>
      </c>
      <c r="AT29" s="209">
        <v>0</v>
      </c>
      <c r="AU29" s="207">
        <v>0</v>
      </c>
      <c r="AV29" s="207">
        <v>0</v>
      </c>
      <c r="AW29" s="207">
        <v>0</v>
      </c>
      <c r="AX29" s="207">
        <v>0</v>
      </c>
      <c r="AY29" s="205">
        <v>0</v>
      </c>
      <c r="AZ29" s="205">
        <v>0</v>
      </c>
      <c r="BA29" s="205">
        <v>0</v>
      </c>
      <c r="BB29" s="205">
        <v>0</v>
      </c>
      <c r="BC29" s="207">
        <v>0</v>
      </c>
      <c r="BD29" s="209">
        <f t="shared" si="20"/>
        <v>0</v>
      </c>
      <c r="BE29" s="207">
        <f t="shared" si="21"/>
        <v>0</v>
      </c>
      <c r="BF29" s="207">
        <f t="shared" si="22"/>
        <v>0</v>
      </c>
      <c r="BG29" s="207">
        <f t="shared" si="23"/>
        <v>0</v>
      </c>
      <c r="BH29" s="207">
        <f t="shared" si="24"/>
        <v>0</v>
      </c>
      <c r="BI29" s="205">
        <f t="shared" si="25"/>
        <v>0</v>
      </c>
      <c r="BJ29" s="205">
        <f t="shared" si="26"/>
        <v>0</v>
      </c>
      <c r="BK29" s="205">
        <f t="shared" si="27"/>
        <v>0</v>
      </c>
      <c r="BL29" s="205">
        <f t="shared" si="28"/>
        <v>0</v>
      </c>
    </row>
    <row r="30" spans="1:64" ht="47.25" x14ac:dyDescent="0.25">
      <c r="A30" s="208" t="s">
        <v>201</v>
      </c>
      <c r="B30" s="208" t="s">
        <v>202</v>
      </c>
      <c r="C30" s="207" t="s">
        <v>259</v>
      </c>
      <c r="D30" s="209">
        <v>0</v>
      </c>
      <c r="E30" s="207">
        <v>0</v>
      </c>
      <c r="F30" s="209">
        <v>0</v>
      </c>
      <c r="G30" s="207">
        <v>0</v>
      </c>
      <c r="H30" s="207">
        <v>0</v>
      </c>
      <c r="I30" s="207">
        <v>0</v>
      </c>
      <c r="J30" s="207">
        <v>0</v>
      </c>
      <c r="K30" s="205">
        <v>0</v>
      </c>
      <c r="L30" s="205">
        <v>0</v>
      </c>
      <c r="M30" s="205">
        <v>0</v>
      </c>
      <c r="N30" s="205">
        <v>0</v>
      </c>
      <c r="O30" s="207">
        <v>0</v>
      </c>
      <c r="P30" s="209">
        <v>0</v>
      </c>
      <c r="Q30" s="207">
        <v>0</v>
      </c>
      <c r="R30" s="207">
        <v>0</v>
      </c>
      <c r="S30" s="207">
        <v>0</v>
      </c>
      <c r="T30" s="207">
        <v>0</v>
      </c>
      <c r="U30" s="205">
        <v>0</v>
      </c>
      <c r="V30" s="205">
        <v>0</v>
      </c>
      <c r="W30" s="205">
        <v>0</v>
      </c>
      <c r="X30" s="205">
        <v>0</v>
      </c>
      <c r="Y30" s="207">
        <v>0</v>
      </c>
      <c r="Z30" s="209">
        <v>0</v>
      </c>
      <c r="AA30" s="207">
        <v>0</v>
      </c>
      <c r="AB30" s="207">
        <v>0</v>
      </c>
      <c r="AC30" s="207">
        <v>0</v>
      </c>
      <c r="AD30" s="207">
        <v>0</v>
      </c>
      <c r="AE30" s="205">
        <v>0</v>
      </c>
      <c r="AF30" s="205">
        <v>0</v>
      </c>
      <c r="AG30" s="205">
        <v>0</v>
      </c>
      <c r="AH30" s="205">
        <v>0</v>
      </c>
      <c r="AI30" s="207">
        <v>0</v>
      </c>
      <c r="AJ30" s="209">
        <v>0</v>
      </c>
      <c r="AK30" s="207">
        <v>0</v>
      </c>
      <c r="AL30" s="207">
        <v>0</v>
      </c>
      <c r="AM30" s="207">
        <v>0</v>
      </c>
      <c r="AN30" s="207">
        <v>0</v>
      </c>
      <c r="AO30" s="205">
        <v>0</v>
      </c>
      <c r="AP30" s="205">
        <v>0</v>
      </c>
      <c r="AQ30" s="205">
        <v>0</v>
      </c>
      <c r="AR30" s="205">
        <v>0</v>
      </c>
      <c r="AS30" s="207">
        <v>0</v>
      </c>
      <c r="AT30" s="209">
        <v>0</v>
      </c>
      <c r="AU30" s="207">
        <v>0</v>
      </c>
      <c r="AV30" s="207">
        <v>0</v>
      </c>
      <c r="AW30" s="207">
        <v>0</v>
      </c>
      <c r="AX30" s="207">
        <v>0</v>
      </c>
      <c r="AY30" s="205">
        <v>0</v>
      </c>
      <c r="AZ30" s="205">
        <v>0</v>
      </c>
      <c r="BA30" s="205">
        <v>0</v>
      </c>
      <c r="BB30" s="205">
        <v>0</v>
      </c>
      <c r="BC30" s="207">
        <v>0</v>
      </c>
      <c r="BD30" s="209">
        <f t="shared" si="20"/>
        <v>0</v>
      </c>
      <c r="BE30" s="207">
        <f t="shared" si="21"/>
        <v>0</v>
      </c>
      <c r="BF30" s="207">
        <f t="shared" si="22"/>
        <v>0</v>
      </c>
      <c r="BG30" s="207">
        <f t="shared" si="23"/>
        <v>0</v>
      </c>
      <c r="BH30" s="207">
        <f t="shared" si="24"/>
        <v>0</v>
      </c>
      <c r="BI30" s="205">
        <f t="shared" si="25"/>
        <v>0</v>
      </c>
      <c r="BJ30" s="205">
        <f t="shared" si="26"/>
        <v>0</v>
      </c>
      <c r="BK30" s="205">
        <f t="shared" si="27"/>
        <v>0</v>
      </c>
      <c r="BL30" s="205">
        <f t="shared" si="28"/>
        <v>0</v>
      </c>
    </row>
    <row r="31" spans="1:64" ht="31.5" x14ac:dyDescent="0.25">
      <c r="A31" s="208" t="s">
        <v>122</v>
      </c>
      <c r="B31" s="208" t="s">
        <v>203</v>
      </c>
      <c r="C31" s="207" t="s">
        <v>259</v>
      </c>
      <c r="D31" s="209">
        <v>0</v>
      </c>
      <c r="E31" s="207">
        <v>0</v>
      </c>
      <c r="F31" s="209">
        <v>0</v>
      </c>
      <c r="G31" s="207">
        <v>0</v>
      </c>
      <c r="H31" s="207">
        <v>0</v>
      </c>
      <c r="I31" s="207">
        <v>0</v>
      </c>
      <c r="J31" s="207">
        <v>0</v>
      </c>
      <c r="K31" s="205">
        <v>0</v>
      </c>
      <c r="L31" s="205">
        <v>0</v>
      </c>
      <c r="M31" s="205">
        <v>0</v>
      </c>
      <c r="N31" s="205">
        <v>0</v>
      </c>
      <c r="O31" s="207">
        <v>0</v>
      </c>
      <c r="P31" s="209">
        <v>0</v>
      </c>
      <c r="Q31" s="207">
        <v>0</v>
      </c>
      <c r="R31" s="207">
        <v>0</v>
      </c>
      <c r="S31" s="207">
        <v>0</v>
      </c>
      <c r="T31" s="207">
        <v>0</v>
      </c>
      <c r="U31" s="205">
        <v>0</v>
      </c>
      <c r="V31" s="205">
        <v>0</v>
      </c>
      <c r="W31" s="205">
        <v>0</v>
      </c>
      <c r="X31" s="205">
        <v>0</v>
      </c>
      <c r="Y31" s="207">
        <v>0</v>
      </c>
      <c r="Z31" s="209">
        <v>0</v>
      </c>
      <c r="AA31" s="207">
        <v>0</v>
      </c>
      <c r="AB31" s="207">
        <v>0</v>
      </c>
      <c r="AC31" s="207">
        <v>0</v>
      </c>
      <c r="AD31" s="207">
        <v>0</v>
      </c>
      <c r="AE31" s="205">
        <v>0</v>
      </c>
      <c r="AF31" s="205">
        <v>0</v>
      </c>
      <c r="AG31" s="205">
        <v>0</v>
      </c>
      <c r="AH31" s="205">
        <v>0</v>
      </c>
      <c r="AI31" s="207">
        <v>0</v>
      </c>
      <c r="AJ31" s="209">
        <v>0</v>
      </c>
      <c r="AK31" s="207">
        <v>0</v>
      </c>
      <c r="AL31" s="207">
        <v>0</v>
      </c>
      <c r="AM31" s="207">
        <v>0</v>
      </c>
      <c r="AN31" s="207">
        <v>0</v>
      </c>
      <c r="AO31" s="205">
        <v>0</v>
      </c>
      <c r="AP31" s="205">
        <v>0</v>
      </c>
      <c r="AQ31" s="205">
        <v>0</v>
      </c>
      <c r="AR31" s="205">
        <v>0</v>
      </c>
      <c r="AS31" s="207">
        <v>0</v>
      </c>
      <c r="AT31" s="209">
        <v>0</v>
      </c>
      <c r="AU31" s="207">
        <v>0</v>
      </c>
      <c r="AV31" s="207">
        <v>0</v>
      </c>
      <c r="AW31" s="207">
        <v>0</v>
      </c>
      <c r="AX31" s="207">
        <v>0</v>
      </c>
      <c r="AY31" s="205">
        <v>0</v>
      </c>
      <c r="AZ31" s="205">
        <v>0</v>
      </c>
      <c r="BA31" s="205">
        <v>0</v>
      </c>
      <c r="BB31" s="205">
        <v>0</v>
      </c>
      <c r="BC31" s="207">
        <v>0</v>
      </c>
      <c r="BD31" s="209">
        <f t="shared" si="20"/>
        <v>0</v>
      </c>
      <c r="BE31" s="207">
        <f t="shared" si="21"/>
        <v>0</v>
      </c>
      <c r="BF31" s="207">
        <f t="shared" si="22"/>
        <v>0</v>
      </c>
      <c r="BG31" s="207">
        <f t="shared" si="23"/>
        <v>0</v>
      </c>
      <c r="BH31" s="207">
        <f t="shared" si="24"/>
        <v>0</v>
      </c>
      <c r="BI31" s="205">
        <f t="shared" si="25"/>
        <v>0</v>
      </c>
      <c r="BJ31" s="205">
        <f t="shared" si="26"/>
        <v>0</v>
      </c>
      <c r="BK31" s="205">
        <f t="shared" si="27"/>
        <v>0</v>
      </c>
      <c r="BL31" s="205">
        <f t="shared" si="28"/>
        <v>0</v>
      </c>
    </row>
    <row r="32" spans="1:64" ht="63" x14ac:dyDescent="0.25">
      <c r="A32" s="208" t="s">
        <v>204</v>
      </c>
      <c r="B32" s="208" t="s">
        <v>205</v>
      </c>
      <c r="C32" s="207" t="s">
        <v>259</v>
      </c>
      <c r="D32" s="209">
        <v>0</v>
      </c>
      <c r="E32" s="207">
        <v>0</v>
      </c>
      <c r="F32" s="209">
        <v>0</v>
      </c>
      <c r="G32" s="207">
        <v>0</v>
      </c>
      <c r="H32" s="207">
        <v>0</v>
      </c>
      <c r="I32" s="207">
        <v>0</v>
      </c>
      <c r="J32" s="207">
        <v>0</v>
      </c>
      <c r="K32" s="205">
        <v>0</v>
      </c>
      <c r="L32" s="205">
        <v>0</v>
      </c>
      <c r="M32" s="205">
        <v>0</v>
      </c>
      <c r="N32" s="205">
        <v>0</v>
      </c>
      <c r="O32" s="207">
        <v>0</v>
      </c>
      <c r="P32" s="209">
        <v>0</v>
      </c>
      <c r="Q32" s="207">
        <v>0</v>
      </c>
      <c r="R32" s="207">
        <v>0</v>
      </c>
      <c r="S32" s="207">
        <v>0</v>
      </c>
      <c r="T32" s="207">
        <v>0</v>
      </c>
      <c r="U32" s="205">
        <v>0</v>
      </c>
      <c r="V32" s="205">
        <v>0</v>
      </c>
      <c r="W32" s="205">
        <v>0</v>
      </c>
      <c r="X32" s="205">
        <v>0</v>
      </c>
      <c r="Y32" s="207">
        <v>0</v>
      </c>
      <c r="Z32" s="209">
        <v>0</v>
      </c>
      <c r="AA32" s="207">
        <v>0</v>
      </c>
      <c r="AB32" s="207">
        <v>0</v>
      </c>
      <c r="AC32" s="207">
        <v>0</v>
      </c>
      <c r="AD32" s="207">
        <v>0</v>
      </c>
      <c r="AE32" s="205">
        <v>0</v>
      </c>
      <c r="AF32" s="205">
        <v>0</v>
      </c>
      <c r="AG32" s="205">
        <v>0</v>
      </c>
      <c r="AH32" s="205">
        <v>0</v>
      </c>
      <c r="AI32" s="207">
        <v>0</v>
      </c>
      <c r="AJ32" s="209">
        <v>0</v>
      </c>
      <c r="AK32" s="207">
        <v>0</v>
      </c>
      <c r="AL32" s="207">
        <v>0</v>
      </c>
      <c r="AM32" s="207">
        <v>0</v>
      </c>
      <c r="AN32" s="207">
        <v>0</v>
      </c>
      <c r="AO32" s="205">
        <v>0</v>
      </c>
      <c r="AP32" s="205">
        <v>0</v>
      </c>
      <c r="AQ32" s="205">
        <v>0</v>
      </c>
      <c r="AR32" s="205">
        <v>0</v>
      </c>
      <c r="AS32" s="207">
        <v>0</v>
      </c>
      <c r="AT32" s="209">
        <v>0</v>
      </c>
      <c r="AU32" s="207">
        <v>0</v>
      </c>
      <c r="AV32" s="207">
        <v>0</v>
      </c>
      <c r="AW32" s="207">
        <v>0</v>
      </c>
      <c r="AX32" s="207">
        <v>0</v>
      </c>
      <c r="AY32" s="205">
        <v>0</v>
      </c>
      <c r="AZ32" s="205">
        <v>0</v>
      </c>
      <c r="BA32" s="205">
        <v>0</v>
      </c>
      <c r="BB32" s="205">
        <v>0</v>
      </c>
      <c r="BC32" s="207">
        <v>0</v>
      </c>
      <c r="BD32" s="209">
        <f t="shared" si="20"/>
        <v>0</v>
      </c>
      <c r="BE32" s="207">
        <f t="shared" si="21"/>
        <v>0</v>
      </c>
      <c r="BF32" s="207">
        <f t="shared" si="22"/>
        <v>0</v>
      </c>
      <c r="BG32" s="207">
        <f t="shared" si="23"/>
        <v>0</v>
      </c>
      <c r="BH32" s="207">
        <f t="shared" si="24"/>
        <v>0</v>
      </c>
      <c r="BI32" s="205">
        <f t="shared" si="25"/>
        <v>0</v>
      </c>
      <c r="BJ32" s="205">
        <f t="shared" si="26"/>
        <v>0</v>
      </c>
      <c r="BK32" s="205">
        <f t="shared" si="27"/>
        <v>0</v>
      </c>
      <c r="BL32" s="205">
        <f t="shared" si="28"/>
        <v>0</v>
      </c>
    </row>
    <row r="33" spans="1:64" ht="47.25" x14ac:dyDescent="0.25">
      <c r="A33" s="208" t="s">
        <v>206</v>
      </c>
      <c r="B33" s="208" t="s">
        <v>207</v>
      </c>
      <c r="C33" s="207" t="s">
        <v>259</v>
      </c>
      <c r="D33" s="209">
        <v>0</v>
      </c>
      <c r="E33" s="207">
        <v>0</v>
      </c>
      <c r="F33" s="209">
        <v>0</v>
      </c>
      <c r="G33" s="207">
        <v>0</v>
      </c>
      <c r="H33" s="207">
        <v>0</v>
      </c>
      <c r="I33" s="207">
        <v>0</v>
      </c>
      <c r="J33" s="207">
        <v>0</v>
      </c>
      <c r="K33" s="205">
        <v>0</v>
      </c>
      <c r="L33" s="205">
        <v>0</v>
      </c>
      <c r="M33" s="205">
        <v>0</v>
      </c>
      <c r="N33" s="205">
        <v>0</v>
      </c>
      <c r="O33" s="207">
        <v>0</v>
      </c>
      <c r="P33" s="209">
        <v>0</v>
      </c>
      <c r="Q33" s="207">
        <v>0</v>
      </c>
      <c r="R33" s="207">
        <v>0</v>
      </c>
      <c r="S33" s="207">
        <v>0</v>
      </c>
      <c r="T33" s="207">
        <v>0</v>
      </c>
      <c r="U33" s="205">
        <v>0</v>
      </c>
      <c r="V33" s="205">
        <v>0</v>
      </c>
      <c r="W33" s="205">
        <v>0</v>
      </c>
      <c r="X33" s="205">
        <v>0</v>
      </c>
      <c r="Y33" s="207">
        <v>0</v>
      </c>
      <c r="Z33" s="209">
        <v>0</v>
      </c>
      <c r="AA33" s="207">
        <v>0</v>
      </c>
      <c r="AB33" s="207">
        <v>0</v>
      </c>
      <c r="AC33" s="207">
        <v>0</v>
      </c>
      <c r="AD33" s="207">
        <v>0</v>
      </c>
      <c r="AE33" s="205">
        <v>0</v>
      </c>
      <c r="AF33" s="205">
        <v>0</v>
      </c>
      <c r="AG33" s="205">
        <v>0</v>
      </c>
      <c r="AH33" s="205">
        <v>0</v>
      </c>
      <c r="AI33" s="207">
        <v>0</v>
      </c>
      <c r="AJ33" s="209">
        <v>0</v>
      </c>
      <c r="AK33" s="207">
        <v>0</v>
      </c>
      <c r="AL33" s="207">
        <v>0</v>
      </c>
      <c r="AM33" s="207">
        <v>0</v>
      </c>
      <c r="AN33" s="207">
        <v>0</v>
      </c>
      <c r="AO33" s="205">
        <v>0</v>
      </c>
      <c r="AP33" s="205">
        <v>0</v>
      </c>
      <c r="AQ33" s="205">
        <v>0</v>
      </c>
      <c r="AR33" s="205">
        <v>0</v>
      </c>
      <c r="AS33" s="207">
        <v>0</v>
      </c>
      <c r="AT33" s="209">
        <v>0</v>
      </c>
      <c r="AU33" s="207">
        <v>0</v>
      </c>
      <c r="AV33" s="207">
        <v>0</v>
      </c>
      <c r="AW33" s="207">
        <v>0</v>
      </c>
      <c r="AX33" s="207">
        <v>0</v>
      </c>
      <c r="AY33" s="205">
        <v>0</v>
      </c>
      <c r="AZ33" s="205">
        <v>0</v>
      </c>
      <c r="BA33" s="205">
        <v>0</v>
      </c>
      <c r="BB33" s="205">
        <v>0</v>
      </c>
      <c r="BC33" s="207">
        <v>0</v>
      </c>
      <c r="BD33" s="209">
        <f t="shared" si="20"/>
        <v>0</v>
      </c>
      <c r="BE33" s="207">
        <f t="shared" si="21"/>
        <v>0</v>
      </c>
      <c r="BF33" s="207">
        <f t="shared" si="22"/>
        <v>0</v>
      </c>
      <c r="BG33" s="207">
        <f t="shared" si="23"/>
        <v>0</v>
      </c>
      <c r="BH33" s="207">
        <f t="shared" si="24"/>
        <v>0</v>
      </c>
      <c r="BI33" s="205">
        <f t="shared" si="25"/>
        <v>0</v>
      </c>
      <c r="BJ33" s="205">
        <f t="shared" si="26"/>
        <v>0</v>
      </c>
      <c r="BK33" s="205">
        <f t="shared" si="27"/>
        <v>0</v>
      </c>
      <c r="BL33" s="205">
        <f t="shared" si="28"/>
        <v>0</v>
      </c>
    </row>
    <row r="34" spans="1:64" ht="47.25" x14ac:dyDescent="0.25">
      <c r="A34" s="208" t="s">
        <v>123</v>
      </c>
      <c r="B34" s="208" t="s">
        <v>208</v>
      </c>
      <c r="C34" s="207" t="s">
        <v>259</v>
      </c>
      <c r="D34" s="209">
        <v>0</v>
      </c>
      <c r="E34" s="207">
        <v>0</v>
      </c>
      <c r="F34" s="209">
        <v>0</v>
      </c>
      <c r="G34" s="207">
        <v>0</v>
      </c>
      <c r="H34" s="207">
        <v>0</v>
      </c>
      <c r="I34" s="207">
        <v>0</v>
      </c>
      <c r="J34" s="207">
        <v>0</v>
      </c>
      <c r="K34" s="205">
        <v>0</v>
      </c>
      <c r="L34" s="205">
        <v>0</v>
      </c>
      <c r="M34" s="205">
        <v>0</v>
      </c>
      <c r="N34" s="205">
        <v>0</v>
      </c>
      <c r="O34" s="207">
        <v>0</v>
      </c>
      <c r="P34" s="209">
        <v>0</v>
      </c>
      <c r="Q34" s="207">
        <v>0</v>
      </c>
      <c r="R34" s="207">
        <v>0</v>
      </c>
      <c r="S34" s="207">
        <v>0</v>
      </c>
      <c r="T34" s="207">
        <v>0</v>
      </c>
      <c r="U34" s="205">
        <v>0</v>
      </c>
      <c r="V34" s="205">
        <v>0</v>
      </c>
      <c r="W34" s="205">
        <v>0</v>
      </c>
      <c r="X34" s="205">
        <v>0</v>
      </c>
      <c r="Y34" s="207">
        <v>0</v>
      </c>
      <c r="Z34" s="209">
        <v>0</v>
      </c>
      <c r="AA34" s="207">
        <v>0</v>
      </c>
      <c r="AB34" s="207">
        <v>0</v>
      </c>
      <c r="AC34" s="207">
        <v>0</v>
      </c>
      <c r="AD34" s="207">
        <v>0</v>
      </c>
      <c r="AE34" s="205">
        <v>0</v>
      </c>
      <c r="AF34" s="205">
        <v>0</v>
      </c>
      <c r="AG34" s="205">
        <v>0</v>
      </c>
      <c r="AH34" s="205">
        <v>0</v>
      </c>
      <c r="AI34" s="207">
        <v>0</v>
      </c>
      <c r="AJ34" s="209">
        <v>0</v>
      </c>
      <c r="AK34" s="207">
        <v>0</v>
      </c>
      <c r="AL34" s="207">
        <v>0</v>
      </c>
      <c r="AM34" s="207">
        <v>0</v>
      </c>
      <c r="AN34" s="207">
        <v>0</v>
      </c>
      <c r="AO34" s="205">
        <v>0</v>
      </c>
      <c r="AP34" s="205">
        <v>0</v>
      </c>
      <c r="AQ34" s="205">
        <v>0</v>
      </c>
      <c r="AR34" s="205">
        <v>0</v>
      </c>
      <c r="AS34" s="207">
        <v>0</v>
      </c>
      <c r="AT34" s="209">
        <v>0</v>
      </c>
      <c r="AU34" s="207">
        <v>0</v>
      </c>
      <c r="AV34" s="207">
        <v>0</v>
      </c>
      <c r="AW34" s="207">
        <v>0</v>
      </c>
      <c r="AX34" s="207">
        <v>0</v>
      </c>
      <c r="AY34" s="205">
        <v>0</v>
      </c>
      <c r="AZ34" s="205">
        <v>0</v>
      </c>
      <c r="BA34" s="205">
        <v>0</v>
      </c>
      <c r="BB34" s="205">
        <v>0</v>
      </c>
      <c r="BC34" s="207">
        <v>0</v>
      </c>
      <c r="BD34" s="209">
        <f t="shared" si="20"/>
        <v>0</v>
      </c>
      <c r="BE34" s="207">
        <f t="shared" si="21"/>
        <v>0</v>
      </c>
      <c r="BF34" s="207">
        <f t="shared" si="22"/>
        <v>0</v>
      </c>
      <c r="BG34" s="207">
        <f t="shared" si="23"/>
        <v>0</v>
      </c>
      <c r="BH34" s="207">
        <f t="shared" si="24"/>
        <v>0</v>
      </c>
      <c r="BI34" s="205">
        <f t="shared" si="25"/>
        <v>0</v>
      </c>
      <c r="BJ34" s="205">
        <f t="shared" si="26"/>
        <v>0</v>
      </c>
      <c r="BK34" s="205">
        <f t="shared" si="27"/>
        <v>0</v>
      </c>
      <c r="BL34" s="205">
        <f t="shared" si="28"/>
        <v>0</v>
      </c>
    </row>
    <row r="35" spans="1:64" ht="31.5" x14ac:dyDescent="0.25">
      <c r="A35" s="208" t="s">
        <v>136</v>
      </c>
      <c r="B35" s="208" t="s">
        <v>209</v>
      </c>
      <c r="C35" s="207" t="s">
        <v>259</v>
      </c>
      <c r="D35" s="209">
        <v>0</v>
      </c>
      <c r="E35" s="207">
        <v>0</v>
      </c>
      <c r="F35" s="209">
        <v>0</v>
      </c>
      <c r="G35" s="207">
        <v>0</v>
      </c>
      <c r="H35" s="207">
        <v>0</v>
      </c>
      <c r="I35" s="207">
        <v>0</v>
      </c>
      <c r="J35" s="207">
        <v>0</v>
      </c>
      <c r="K35" s="205">
        <v>0</v>
      </c>
      <c r="L35" s="205">
        <v>0</v>
      </c>
      <c r="M35" s="205">
        <v>0</v>
      </c>
      <c r="N35" s="205">
        <v>0</v>
      </c>
      <c r="O35" s="207">
        <v>0</v>
      </c>
      <c r="P35" s="209">
        <v>0</v>
      </c>
      <c r="Q35" s="207">
        <v>0</v>
      </c>
      <c r="R35" s="207">
        <v>0</v>
      </c>
      <c r="S35" s="207">
        <v>0</v>
      </c>
      <c r="T35" s="207">
        <v>0</v>
      </c>
      <c r="U35" s="205">
        <v>0</v>
      </c>
      <c r="V35" s="205">
        <v>0</v>
      </c>
      <c r="W35" s="205">
        <v>0</v>
      </c>
      <c r="X35" s="205">
        <v>0</v>
      </c>
      <c r="Y35" s="207">
        <v>0</v>
      </c>
      <c r="Z35" s="209">
        <v>0</v>
      </c>
      <c r="AA35" s="207">
        <v>0</v>
      </c>
      <c r="AB35" s="207">
        <v>0</v>
      </c>
      <c r="AC35" s="207">
        <v>0</v>
      </c>
      <c r="AD35" s="207">
        <v>0</v>
      </c>
      <c r="AE35" s="205">
        <v>0</v>
      </c>
      <c r="AF35" s="205">
        <v>0</v>
      </c>
      <c r="AG35" s="205">
        <v>0</v>
      </c>
      <c r="AH35" s="205">
        <v>0</v>
      </c>
      <c r="AI35" s="207">
        <v>0</v>
      </c>
      <c r="AJ35" s="209">
        <v>0</v>
      </c>
      <c r="AK35" s="207">
        <v>0</v>
      </c>
      <c r="AL35" s="207">
        <v>0</v>
      </c>
      <c r="AM35" s="207">
        <v>0</v>
      </c>
      <c r="AN35" s="207">
        <v>0</v>
      </c>
      <c r="AO35" s="205">
        <v>0</v>
      </c>
      <c r="AP35" s="205">
        <v>0</v>
      </c>
      <c r="AQ35" s="205">
        <v>0</v>
      </c>
      <c r="AR35" s="205">
        <v>0</v>
      </c>
      <c r="AS35" s="207">
        <v>0</v>
      </c>
      <c r="AT35" s="209">
        <v>0</v>
      </c>
      <c r="AU35" s="207">
        <v>0</v>
      </c>
      <c r="AV35" s="207">
        <v>0</v>
      </c>
      <c r="AW35" s="207">
        <v>0</v>
      </c>
      <c r="AX35" s="207">
        <v>0</v>
      </c>
      <c r="AY35" s="205">
        <v>0</v>
      </c>
      <c r="AZ35" s="205">
        <v>0</v>
      </c>
      <c r="BA35" s="205">
        <v>0</v>
      </c>
      <c r="BB35" s="205">
        <v>0</v>
      </c>
      <c r="BC35" s="207">
        <v>0</v>
      </c>
      <c r="BD35" s="209">
        <f t="shared" si="20"/>
        <v>0</v>
      </c>
      <c r="BE35" s="207">
        <f t="shared" si="21"/>
        <v>0</v>
      </c>
      <c r="BF35" s="207">
        <f t="shared" si="22"/>
        <v>0</v>
      </c>
      <c r="BG35" s="207">
        <f t="shared" si="23"/>
        <v>0</v>
      </c>
      <c r="BH35" s="207">
        <f t="shared" si="24"/>
        <v>0</v>
      </c>
      <c r="BI35" s="205">
        <f t="shared" si="25"/>
        <v>0</v>
      </c>
      <c r="BJ35" s="205">
        <f t="shared" si="26"/>
        <v>0</v>
      </c>
      <c r="BK35" s="205">
        <f t="shared" si="27"/>
        <v>0</v>
      </c>
      <c r="BL35" s="205">
        <f t="shared" si="28"/>
        <v>0</v>
      </c>
    </row>
    <row r="36" spans="1:64" ht="94.5" x14ac:dyDescent="0.25">
      <c r="A36" s="208" t="s">
        <v>136</v>
      </c>
      <c r="B36" s="208" t="s">
        <v>210</v>
      </c>
      <c r="C36" s="207" t="s">
        <v>259</v>
      </c>
      <c r="D36" s="209">
        <v>0</v>
      </c>
      <c r="E36" s="207">
        <v>0</v>
      </c>
      <c r="F36" s="209">
        <v>0</v>
      </c>
      <c r="G36" s="207">
        <v>0</v>
      </c>
      <c r="H36" s="207">
        <v>0</v>
      </c>
      <c r="I36" s="207">
        <v>0</v>
      </c>
      <c r="J36" s="207">
        <v>0</v>
      </c>
      <c r="K36" s="205">
        <v>0</v>
      </c>
      <c r="L36" s="205">
        <v>0</v>
      </c>
      <c r="M36" s="205">
        <v>0</v>
      </c>
      <c r="N36" s="205">
        <v>0</v>
      </c>
      <c r="O36" s="207">
        <v>0</v>
      </c>
      <c r="P36" s="209">
        <v>0</v>
      </c>
      <c r="Q36" s="207">
        <v>0</v>
      </c>
      <c r="R36" s="207">
        <v>0</v>
      </c>
      <c r="S36" s="207">
        <v>0</v>
      </c>
      <c r="T36" s="207">
        <v>0</v>
      </c>
      <c r="U36" s="205">
        <v>0</v>
      </c>
      <c r="V36" s="205">
        <v>0</v>
      </c>
      <c r="W36" s="205">
        <v>0</v>
      </c>
      <c r="X36" s="205">
        <v>0</v>
      </c>
      <c r="Y36" s="207">
        <v>0</v>
      </c>
      <c r="Z36" s="209">
        <v>0</v>
      </c>
      <c r="AA36" s="207">
        <v>0</v>
      </c>
      <c r="AB36" s="207">
        <v>0</v>
      </c>
      <c r="AC36" s="207">
        <v>0</v>
      </c>
      <c r="AD36" s="207">
        <v>0</v>
      </c>
      <c r="AE36" s="205">
        <v>0</v>
      </c>
      <c r="AF36" s="205">
        <v>0</v>
      </c>
      <c r="AG36" s="205">
        <v>0</v>
      </c>
      <c r="AH36" s="205">
        <v>0</v>
      </c>
      <c r="AI36" s="207">
        <v>0</v>
      </c>
      <c r="AJ36" s="209">
        <v>0</v>
      </c>
      <c r="AK36" s="207">
        <v>0</v>
      </c>
      <c r="AL36" s="207">
        <v>0</v>
      </c>
      <c r="AM36" s="207">
        <v>0</v>
      </c>
      <c r="AN36" s="207">
        <v>0</v>
      </c>
      <c r="AO36" s="205">
        <v>0</v>
      </c>
      <c r="AP36" s="205">
        <v>0</v>
      </c>
      <c r="AQ36" s="205">
        <v>0</v>
      </c>
      <c r="AR36" s="205">
        <v>0</v>
      </c>
      <c r="AS36" s="207">
        <v>0</v>
      </c>
      <c r="AT36" s="209">
        <v>0</v>
      </c>
      <c r="AU36" s="207">
        <v>0</v>
      </c>
      <c r="AV36" s="207">
        <v>0</v>
      </c>
      <c r="AW36" s="207">
        <v>0</v>
      </c>
      <c r="AX36" s="207">
        <v>0</v>
      </c>
      <c r="AY36" s="205">
        <v>0</v>
      </c>
      <c r="AZ36" s="205">
        <v>0</v>
      </c>
      <c r="BA36" s="205">
        <v>0</v>
      </c>
      <c r="BB36" s="205">
        <v>0</v>
      </c>
      <c r="BC36" s="207">
        <v>0</v>
      </c>
      <c r="BD36" s="209">
        <f t="shared" si="20"/>
        <v>0</v>
      </c>
      <c r="BE36" s="207">
        <f t="shared" si="21"/>
        <v>0</v>
      </c>
      <c r="BF36" s="207">
        <f t="shared" si="22"/>
        <v>0</v>
      </c>
      <c r="BG36" s="207">
        <f t="shared" si="23"/>
        <v>0</v>
      </c>
      <c r="BH36" s="207">
        <f t="shared" si="24"/>
        <v>0</v>
      </c>
      <c r="BI36" s="205">
        <f t="shared" si="25"/>
        <v>0</v>
      </c>
      <c r="BJ36" s="205">
        <f t="shared" si="26"/>
        <v>0</v>
      </c>
      <c r="BK36" s="205">
        <f t="shared" si="27"/>
        <v>0</v>
      </c>
      <c r="BL36" s="205">
        <f t="shared" si="28"/>
        <v>0</v>
      </c>
    </row>
    <row r="37" spans="1:64" ht="78.75" x14ac:dyDescent="0.25">
      <c r="A37" s="208" t="s">
        <v>136</v>
      </c>
      <c r="B37" s="208" t="s">
        <v>211</v>
      </c>
      <c r="C37" s="207" t="s">
        <v>259</v>
      </c>
      <c r="D37" s="209">
        <v>0</v>
      </c>
      <c r="E37" s="207">
        <v>0</v>
      </c>
      <c r="F37" s="209">
        <v>0</v>
      </c>
      <c r="G37" s="207">
        <v>0</v>
      </c>
      <c r="H37" s="207">
        <v>0</v>
      </c>
      <c r="I37" s="207">
        <v>0</v>
      </c>
      <c r="J37" s="207">
        <v>0</v>
      </c>
      <c r="K37" s="205">
        <v>0</v>
      </c>
      <c r="L37" s="205">
        <v>0</v>
      </c>
      <c r="M37" s="205">
        <v>0</v>
      </c>
      <c r="N37" s="205">
        <v>0</v>
      </c>
      <c r="O37" s="207">
        <v>0</v>
      </c>
      <c r="P37" s="209">
        <v>0</v>
      </c>
      <c r="Q37" s="207">
        <v>0</v>
      </c>
      <c r="R37" s="207">
        <v>0</v>
      </c>
      <c r="S37" s="207">
        <v>0</v>
      </c>
      <c r="T37" s="207">
        <v>0</v>
      </c>
      <c r="U37" s="205">
        <v>0</v>
      </c>
      <c r="V37" s="205">
        <v>0</v>
      </c>
      <c r="W37" s="205">
        <v>0</v>
      </c>
      <c r="X37" s="205">
        <v>0</v>
      </c>
      <c r="Y37" s="207">
        <v>0</v>
      </c>
      <c r="Z37" s="209">
        <v>0</v>
      </c>
      <c r="AA37" s="207">
        <v>0</v>
      </c>
      <c r="AB37" s="207">
        <v>0</v>
      </c>
      <c r="AC37" s="207">
        <v>0</v>
      </c>
      <c r="AD37" s="207">
        <v>0</v>
      </c>
      <c r="AE37" s="205">
        <v>0</v>
      </c>
      <c r="AF37" s="205">
        <v>0</v>
      </c>
      <c r="AG37" s="205">
        <v>0</v>
      </c>
      <c r="AH37" s="205">
        <v>0</v>
      </c>
      <c r="AI37" s="207">
        <v>0</v>
      </c>
      <c r="AJ37" s="209">
        <v>0</v>
      </c>
      <c r="AK37" s="207">
        <v>0</v>
      </c>
      <c r="AL37" s="207">
        <v>0</v>
      </c>
      <c r="AM37" s="207">
        <v>0</v>
      </c>
      <c r="AN37" s="207">
        <v>0</v>
      </c>
      <c r="AO37" s="205">
        <v>0</v>
      </c>
      <c r="AP37" s="205">
        <v>0</v>
      </c>
      <c r="AQ37" s="205">
        <v>0</v>
      </c>
      <c r="AR37" s="205">
        <v>0</v>
      </c>
      <c r="AS37" s="207">
        <v>0</v>
      </c>
      <c r="AT37" s="209">
        <v>0</v>
      </c>
      <c r="AU37" s="207">
        <v>0</v>
      </c>
      <c r="AV37" s="207">
        <v>0</v>
      </c>
      <c r="AW37" s="207">
        <v>0</v>
      </c>
      <c r="AX37" s="207">
        <v>0</v>
      </c>
      <c r="AY37" s="205">
        <v>0</v>
      </c>
      <c r="AZ37" s="205">
        <v>0</v>
      </c>
      <c r="BA37" s="205">
        <v>0</v>
      </c>
      <c r="BB37" s="205">
        <v>0</v>
      </c>
      <c r="BC37" s="207">
        <v>0</v>
      </c>
      <c r="BD37" s="209">
        <f t="shared" si="20"/>
        <v>0</v>
      </c>
      <c r="BE37" s="207">
        <f t="shared" si="21"/>
        <v>0</v>
      </c>
      <c r="BF37" s="207">
        <f t="shared" si="22"/>
        <v>0</v>
      </c>
      <c r="BG37" s="207">
        <f t="shared" si="23"/>
        <v>0</v>
      </c>
      <c r="BH37" s="207">
        <f t="shared" si="24"/>
        <v>0</v>
      </c>
      <c r="BI37" s="205">
        <f t="shared" si="25"/>
        <v>0</v>
      </c>
      <c r="BJ37" s="205">
        <f t="shared" si="26"/>
        <v>0</v>
      </c>
      <c r="BK37" s="205">
        <f t="shared" si="27"/>
        <v>0</v>
      </c>
      <c r="BL37" s="205">
        <f t="shared" si="28"/>
        <v>0</v>
      </c>
    </row>
    <row r="38" spans="1:64" ht="94.5" x14ac:dyDescent="0.25">
      <c r="A38" s="208" t="s">
        <v>136</v>
      </c>
      <c r="B38" s="208" t="s">
        <v>212</v>
      </c>
      <c r="C38" s="207" t="s">
        <v>259</v>
      </c>
      <c r="D38" s="209">
        <v>0</v>
      </c>
      <c r="E38" s="207">
        <v>0</v>
      </c>
      <c r="F38" s="209">
        <v>0</v>
      </c>
      <c r="G38" s="207">
        <v>0</v>
      </c>
      <c r="H38" s="207">
        <v>0</v>
      </c>
      <c r="I38" s="207">
        <v>0</v>
      </c>
      <c r="J38" s="207">
        <v>0</v>
      </c>
      <c r="K38" s="205">
        <v>0</v>
      </c>
      <c r="L38" s="205">
        <v>0</v>
      </c>
      <c r="M38" s="205">
        <v>0</v>
      </c>
      <c r="N38" s="205">
        <v>0</v>
      </c>
      <c r="O38" s="207">
        <v>0</v>
      </c>
      <c r="P38" s="209">
        <v>0</v>
      </c>
      <c r="Q38" s="207">
        <v>0</v>
      </c>
      <c r="R38" s="207">
        <v>0</v>
      </c>
      <c r="S38" s="207">
        <v>0</v>
      </c>
      <c r="T38" s="207">
        <v>0</v>
      </c>
      <c r="U38" s="205">
        <v>0</v>
      </c>
      <c r="V38" s="205">
        <v>0</v>
      </c>
      <c r="W38" s="205">
        <v>0</v>
      </c>
      <c r="X38" s="205">
        <v>0</v>
      </c>
      <c r="Y38" s="207">
        <v>0</v>
      </c>
      <c r="Z38" s="209">
        <v>0</v>
      </c>
      <c r="AA38" s="207">
        <v>0</v>
      </c>
      <c r="AB38" s="207">
        <v>0</v>
      </c>
      <c r="AC38" s="207">
        <v>0</v>
      </c>
      <c r="AD38" s="207">
        <v>0</v>
      </c>
      <c r="AE38" s="205">
        <v>0</v>
      </c>
      <c r="AF38" s="205">
        <v>0</v>
      </c>
      <c r="AG38" s="205">
        <v>0</v>
      </c>
      <c r="AH38" s="205">
        <v>0</v>
      </c>
      <c r="AI38" s="207">
        <v>0</v>
      </c>
      <c r="AJ38" s="209">
        <v>0</v>
      </c>
      <c r="AK38" s="207">
        <v>0</v>
      </c>
      <c r="AL38" s="207">
        <v>0</v>
      </c>
      <c r="AM38" s="207">
        <v>0</v>
      </c>
      <c r="AN38" s="207">
        <v>0</v>
      </c>
      <c r="AO38" s="205">
        <v>0</v>
      </c>
      <c r="AP38" s="205">
        <v>0</v>
      </c>
      <c r="AQ38" s="205">
        <v>0</v>
      </c>
      <c r="AR38" s="205">
        <v>0</v>
      </c>
      <c r="AS38" s="207">
        <v>0</v>
      </c>
      <c r="AT38" s="209">
        <v>0</v>
      </c>
      <c r="AU38" s="207">
        <v>0</v>
      </c>
      <c r="AV38" s="207">
        <v>0</v>
      </c>
      <c r="AW38" s="207">
        <v>0</v>
      </c>
      <c r="AX38" s="207">
        <v>0</v>
      </c>
      <c r="AY38" s="205">
        <v>0</v>
      </c>
      <c r="AZ38" s="205">
        <v>0</v>
      </c>
      <c r="BA38" s="205">
        <v>0</v>
      </c>
      <c r="BB38" s="205">
        <v>0</v>
      </c>
      <c r="BC38" s="207">
        <v>0</v>
      </c>
      <c r="BD38" s="209">
        <f t="shared" si="20"/>
        <v>0</v>
      </c>
      <c r="BE38" s="207">
        <f t="shared" si="21"/>
        <v>0</v>
      </c>
      <c r="BF38" s="207">
        <f t="shared" si="22"/>
        <v>0</v>
      </c>
      <c r="BG38" s="207">
        <f t="shared" si="23"/>
        <v>0</v>
      </c>
      <c r="BH38" s="207">
        <f t="shared" si="24"/>
        <v>0</v>
      </c>
      <c r="BI38" s="205">
        <f t="shared" si="25"/>
        <v>0</v>
      </c>
      <c r="BJ38" s="205">
        <f t="shared" si="26"/>
        <v>0</v>
      </c>
      <c r="BK38" s="205">
        <f t="shared" si="27"/>
        <v>0</v>
      </c>
      <c r="BL38" s="205">
        <f t="shared" si="28"/>
        <v>0</v>
      </c>
    </row>
    <row r="39" spans="1:64" ht="31.5" x14ac:dyDescent="0.25">
      <c r="A39" s="208" t="s">
        <v>137</v>
      </c>
      <c r="B39" s="208" t="s">
        <v>209</v>
      </c>
      <c r="C39" s="207" t="s">
        <v>259</v>
      </c>
      <c r="D39" s="209">
        <v>0</v>
      </c>
      <c r="E39" s="207">
        <v>0</v>
      </c>
      <c r="F39" s="209">
        <v>0</v>
      </c>
      <c r="G39" s="207">
        <v>0</v>
      </c>
      <c r="H39" s="207">
        <v>0</v>
      </c>
      <c r="I39" s="207">
        <v>0</v>
      </c>
      <c r="J39" s="207">
        <v>0</v>
      </c>
      <c r="K39" s="205">
        <v>0</v>
      </c>
      <c r="L39" s="205">
        <v>0</v>
      </c>
      <c r="M39" s="205">
        <v>0</v>
      </c>
      <c r="N39" s="205">
        <v>0</v>
      </c>
      <c r="O39" s="207">
        <v>0</v>
      </c>
      <c r="P39" s="209">
        <v>0</v>
      </c>
      <c r="Q39" s="207">
        <v>0</v>
      </c>
      <c r="R39" s="207">
        <v>0</v>
      </c>
      <c r="S39" s="207">
        <v>0</v>
      </c>
      <c r="T39" s="207">
        <v>0</v>
      </c>
      <c r="U39" s="205">
        <v>0</v>
      </c>
      <c r="V39" s="205">
        <v>0</v>
      </c>
      <c r="W39" s="205">
        <v>0</v>
      </c>
      <c r="X39" s="205">
        <v>0</v>
      </c>
      <c r="Y39" s="207">
        <v>0</v>
      </c>
      <c r="Z39" s="209">
        <v>0</v>
      </c>
      <c r="AA39" s="207">
        <v>0</v>
      </c>
      <c r="AB39" s="207">
        <v>0</v>
      </c>
      <c r="AC39" s="207">
        <v>0</v>
      </c>
      <c r="AD39" s="207">
        <v>0</v>
      </c>
      <c r="AE39" s="205">
        <v>0</v>
      </c>
      <c r="AF39" s="205">
        <v>0</v>
      </c>
      <c r="AG39" s="205">
        <v>0</v>
      </c>
      <c r="AH39" s="205">
        <v>0</v>
      </c>
      <c r="AI39" s="207">
        <v>0</v>
      </c>
      <c r="AJ39" s="209">
        <v>0</v>
      </c>
      <c r="AK39" s="207">
        <v>0</v>
      </c>
      <c r="AL39" s="207">
        <v>0</v>
      </c>
      <c r="AM39" s="207">
        <v>0</v>
      </c>
      <c r="AN39" s="207">
        <v>0</v>
      </c>
      <c r="AO39" s="205">
        <v>0</v>
      </c>
      <c r="AP39" s="205">
        <v>0</v>
      </c>
      <c r="AQ39" s="205">
        <v>0</v>
      </c>
      <c r="AR39" s="205">
        <v>0</v>
      </c>
      <c r="AS39" s="207">
        <v>0</v>
      </c>
      <c r="AT39" s="209">
        <v>0</v>
      </c>
      <c r="AU39" s="207">
        <v>0</v>
      </c>
      <c r="AV39" s="207">
        <v>0</v>
      </c>
      <c r="AW39" s="207">
        <v>0</v>
      </c>
      <c r="AX39" s="207">
        <v>0</v>
      </c>
      <c r="AY39" s="205">
        <v>0</v>
      </c>
      <c r="AZ39" s="205">
        <v>0</v>
      </c>
      <c r="BA39" s="205">
        <v>0</v>
      </c>
      <c r="BB39" s="205">
        <v>0</v>
      </c>
      <c r="BC39" s="207">
        <v>0</v>
      </c>
      <c r="BD39" s="209">
        <f t="shared" si="20"/>
        <v>0</v>
      </c>
      <c r="BE39" s="207">
        <f t="shared" si="21"/>
        <v>0</v>
      </c>
      <c r="BF39" s="207">
        <f t="shared" si="22"/>
        <v>0</v>
      </c>
      <c r="BG39" s="207">
        <f t="shared" si="23"/>
        <v>0</v>
      </c>
      <c r="BH39" s="207">
        <f t="shared" si="24"/>
        <v>0</v>
      </c>
      <c r="BI39" s="205">
        <f t="shared" si="25"/>
        <v>0</v>
      </c>
      <c r="BJ39" s="205">
        <f t="shared" si="26"/>
        <v>0</v>
      </c>
      <c r="BK39" s="205">
        <f t="shared" si="27"/>
        <v>0</v>
      </c>
      <c r="BL39" s="205">
        <f t="shared" si="28"/>
        <v>0</v>
      </c>
    </row>
    <row r="40" spans="1:64" ht="94.5" x14ac:dyDescent="0.25">
      <c r="A40" s="208" t="s">
        <v>137</v>
      </c>
      <c r="B40" s="208" t="s">
        <v>210</v>
      </c>
      <c r="C40" s="207" t="s">
        <v>259</v>
      </c>
      <c r="D40" s="209">
        <v>0</v>
      </c>
      <c r="E40" s="207">
        <v>0</v>
      </c>
      <c r="F40" s="209">
        <v>0</v>
      </c>
      <c r="G40" s="207">
        <v>0</v>
      </c>
      <c r="H40" s="207">
        <v>0</v>
      </c>
      <c r="I40" s="207">
        <v>0</v>
      </c>
      <c r="J40" s="207">
        <v>0</v>
      </c>
      <c r="K40" s="205">
        <v>0</v>
      </c>
      <c r="L40" s="205">
        <v>0</v>
      </c>
      <c r="M40" s="205">
        <v>0</v>
      </c>
      <c r="N40" s="205">
        <v>0</v>
      </c>
      <c r="O40" s="207">
        <v>0</v>
      </c>
      <c r="P40" s="209">
        <v>0</v>
      </c>
      <c r="Q40" s="207">
        <v>0</v>
      </c>
      <c r="R40" s="207">
        <v>0</v>
      </c>
      <c r="S40" s="207">
        <v>0</v>
      </c>
      <c r="T40" s="207">
        <v>0</v>
      </c>
      <c r="U40" s="205">
        <v>0</v>
      </c>
      <c r="V40" s="205">
        <v>0</v>
      </c>
      <c r="W40" s="205">
        <v>0</v>
      </c>
      <c r="X40" s="205">
        <v>0</v>
      </c>
      <c r="Y40" s="207">
        <v>0</v>
      </c>
      <c r="Z40" s="209">
        <v>0</v>
      </c>
      <c r="AA40" s="207">
        <v>0</v>
      </c>
      <c r="AB40" s="207">
        <v>0</v>
      </c>
      <c r="AC40" s="207">
        <v>0</v>
      </c>
      <c r="AD40" s="207">
        <v>0</v>
      </c>
      <c r="AE40" s="205">
        <v>0</v>
      </c>
      <c r="AF40" s="205">
        <v>0</v>
      </c>
      <c r="AG40" s="205">
        <v>0</v>
      </c>
      <c r="AH40" s="205">
        <v>0</v>
      </c>
      <c r="AI40" s="207">
        <v>0</v>
      </c>
      <c r="AJ40" s="209">
        <v>0</v>
      </c>
      <c r="AK40" s="207">
        <v>0</v>
      </c>
      <c r="AL40" s="207">
        <v>0</v>
      </c>
      <c r="AM40" s="207">
        <v>0</v>
      </c>
      <c r="AN40" s="207">
        <v>0</v>
      </c>
      <c r="AO40" s="205">
        <v>0</v>
      </c>
      <c r="AP40" s="205">
        <v>0</v>
      </c>
      <c r="AQ40" s="205">
        <v>0</v>
      </c>
      <c r="AR40" s="205">
        <v>0</v>
      </c>
      <c r="AS40" s="207">
        <v>0</v>
      </c>
      <c r="AT40" s="209">
        <v>0</v>
      </c>
      <c r="AU40" s="207">
        <v>0</v>
      </c>
      <c r="AV40" s="207">
        <v>0</v>
      </c>
      <c r="AW40" s="207">
        <v>0</v>
      </c>
      <c r="AX40" s="207">
        <v>0</v>
      </c>
      <c r="AY40" s="205">
        <v>0</v>
      </c>
      <c r="AZ40" s="205">
        <v>0</v>
      </c>
      <c r="BA40" s="205">
        <v>0</v>
      </c>
      <c r="BB40" s="205">
        <v>0</v>
      </c>
      <c r="BC40" s="207">
        <v>0</v>
      </c>
      <c r="BD40" s="209">
        <f t="shared" si="20"/>
        <v>0</v>
      </c>
      <c r="BE40" s="207">
        <f t="shared" si="21"/>
        <v>0</v>
      </c>
      <c r="BF40" s="207">
        <f t="shared" si="22"/>
        <v>0</v>
      </c>
      <c r="BG40" s="207">
        <f t="shared" si="23"/>
        <v>0</v>
      </c>
      <c r="BH40" s="207">
        <f t="shared" si="24"/>
        <v>0</v>
      </c>
      <c r="BI40" s="205">
        <f t="shared" si="25"/>
        <v>0</v>
      </c>
      <c r="BJ40" s="205">
        <f t="shared" si="26"/>
        <v>0</v>
      </c>
      <c r="BK40" s="205">
        <f t="shared" si="27"/>
        <v>0</v>
      </c>
      <c r="BL40" s="205">
        <f t="shared" si="28"/>
        <v>0</v>
      </c>
    </row>
    <row r="41" spans="1:64" ht="78.75" x14ac:dyDescent="0.25">
      <c r="A41" s="208" t="s">
        <v>137</v>
      </c>
      <c r="B41" s="208" t="s">
        <v>211</v>
      </c>
      <c r="C41" s="207" t="s">
        <v>259</v>
      </c>
      <c r="D41" s="209">
        <v>0</v>
      </c>
      <c r="E41" s="207">
        <v>0</v>
      </c>
      <c r="F41" s="209">
        <v>0</v>
      </c>
      <c r="G41" s="207">
        <v>0</v>
      </c>
      <c r="H41" s="207">
        <v>0</v>
      </c>
      <c r="I41" s="207">
        <v>0</v>
      </c>
      <c r="J41" s="207">
        <v>0</v>
      </c>
      <c r="K41" s="205">
        <v>0</v>
      </c>
      <c r="L41" s="205">
        <v>0</v>
      </c>
      <c r="M41" s="205">
        <v>0</v>
      </c>
      <c r="N41" s="205">
        <v>0</v>
      </c>
      <c r="O41" s="207">
        <v>0</v>
      </c>
      <c r="P41" s="209">
        <v>0</v>
      </c>
      <c r="Q41" s="207">
        <v>0</v>
      </c>
      <c r="R41" s="207">
        <v>0</v>
      </c>
      <c r="S41" s="207">
        <v>0</v>
      </c>
      <c r="T41" s="207">
        <v>0</v>
      </c>
      <c r="U41" s="205">
        <v>0</v>
      </c>
      <c r="V41" s="205">
        <v>0</v>
      </c>
      <c r="W41" s="205">
        <v>0</v>
      </c>
      <c r="X41" s="205">
        <v>0</v>
      </c>
      <c r="Y41" s="207">
        <v>0</v>
      </c>
      <c r="Z41" s="209">
        <v>0</v>
      </c>
      <c r="AA41" s="207">
        <v>0</v>
      </c>
      <c r="AB41" s="207">
        <v>0</v>
      </c>
      <c r="AC41" s="207">
        <v>0</v>
      </c>
      <c r="AD41" s="207">
        <v>0</v>
      </c>
      <c r="AE41" s="205">
        <v>0</v>
      </c>
      <c r="AF41" s="205">
        <v>0</v>
      </c>
      <c r="AG41" s="205">
        <v>0</v>
      </c>
      <c r="AH41" s="205">
        <v>0</v>
      </c>
      <c r="AI41" s="207">
        <v>0</v>
      </c>
      <c r="AJ41" s="209">
        <v>0</v>
      </c>
      <c r="AK41" s="207">
        <v>0</v>
      </c>
      <c r="AL41" s="207">
        <v>0</v>
      </c>
      <c r="AM41" s="207">
        <v>0</v>
      </c>
      <c r="AN41" s="207">
        <v>0</v>
      </c>
      <c r="AO41" s="205">
        <v>0</v>
      </c>
      <c r="AP41" s="205">
        <v>0</v>
      </c>
      <c r="AQ41" s="205">
        <v>0</v>
      </c>
      <c r="AR41" s="205">
        <v>0</v>
      </c>
      <c r="AS41" s="207">
        <v>0</v>
      </c>
      <c r="AT41" s="209">
        <v>0</v>
      </c>
      <c r="AU41" s="207">
        <v>0</v>
      </c>
      <c r="AV41" s="207">
        <v>0</v>
      </c>
      <c r="AW41" s="207">
        <v>0</v>
      </c>
      <c r="AX41" s="207">
        <v>0</v>
      </c>
      <c r="AY41" s="205">
        <v>0</v>
      </c>
      <c r="AZ41" s="205">
        <v>0</v>
      </c>
      <c r="BA41" s="205">
        <v>0</v>
      </c>
      <c r="BB41" s="205">
        <v>0</v>
      </c>
      <c r="BC41" s="207">
        <v>0</v>
      </c>
      <c r="BD41" s="209">
        <f t="shared" si="20"/>
        <v>0</v>
      </c>
      <c r="BE41" s="207">
        <f t="shared" si="21"/>
        <v>0</v>
      </c>
      <c r="BF41" s="207">
        <f t="shared" si="22"/>
        <v>0</v>
      </c>
      <c r="BG41" s="207">
        <f t="shared" si="23"/>
        <v>0</v>
      </c>
      <c r="BH41" s="207">
        <f t="shared" si="24"/>
        <v>0</v>
      </c>
      <c r="BI41" s="205">
        <f t="shared" si="25"/>
        <v>0</v>
      </c>
      <c r="BJ41" s="205">
        <f t="shared" si="26"/>
        <v>0</v>
      </c>
      <c r="BK41" s="205">
        <f t="shared" si="27"/>
        <v>0</v>
      </c>
      <c r="BL41" s="205">
        <f t="shared" si="28"/>
        <v>0</v>
      </c>
    </row>
    <row r="42" spans="1:64" ht="94.5" x14ac:dyDescent="0.25">
      <c r="A42" s="208" t="s">
        <v>137</v>
      </c>
      <c r="B42" s="208" t="s">
        <v>213</v>
      </c>
      <c r="C42" s="207" t="s">
        <v>259</v>
      </c>
      <c r="D42" s="209">
        <v>0</v>
      </c>
      <c r="E42" s="207">
        <v>0</v>
      </c>
      <c r="F42" s="209">
        <v>0</v>
      </c>
      <c r="G42" s="207">
        <v>0</v>
      </c>
      <c r="H42" s="207">
        <v>0</v>
      </c>
      <c r="I42" s="207">
        <v>0</v>
      </c>
      <c r="J42" s="207">
        <v>0</v>
      </c>
      <c r="K42" s="205">
        <v>0</v>
      </c>
      <c r="L42" s="205">
        <v>0</v>
      </c>
      <c r="M42" s="205">
        <v>0</v>
      </c>
      <c r="N42" s="205">
        <v>0</v>
      </c>
      <c r="O42" s="207">
        <v>0</v>
      </c>
      <c r="P42" s="209">
        <v>0</v>
      </c>
      <c r="Q42" s="207">
        <v>0</v>
      </c>
      <c r="R42" s="207">
        <v>0</v>
      </c>
      <c r="S42" s="207">
        <v>0</v>
      </c>
      <c r="T42" s="207">
        <v>0</v>
      </c>
      <c r="U42" s="205">
        <v>0</v>
      </c>
      <c r="V42" s="205">
        <v>0</v>
      </c>
      <c r="W42" s="205">
        <v>0</v>
      </c>
      <c r="X42" s="205">
        <v>0</v>
      </c>
      <c r="Y42" s="207">
        <v>0</v>
      </c>
      <c r="Z42" s="209">
        <v>0</v>
      </c>
      <c r="AA42" s="207">
        <v>0</v>
      </c>
      <c r="AB42" s="207">
        <v>0</v>
      </c>
      <c r="AC42" s="207">
        <v>0</v>
      </c>
      <c r="AD42" s="207">
        <v>0</v>
      </c>
      <c r="AE42" s="205">
        <v>0</v>
      </c>
      <c r="AF42" s="205">
        <v>0</v>
      </c>
      <c r="AG42" s="205">
        <v>0</v>
      </c>
      <c r="AH42" s="205">
        <v>0</v>
      </c>
      <c r="AI42" s="207">
        <v>0</v>
      </c>
      <c r="AJ42" s="209">
        <v>0</v>
      </c>
      <c r="AK42" s="207">
        <v>0</v>
      </c>
      <c r="AL42" s="207">
        <v>0</v>
      </c>
      <c r="AM42" s="207">
        <v>0</v>
      </c>
      <c r="AN42" s="207">
        <v>0</v>
      </c>
      <c r="AO42" s="205">
        <v>0</v>
      </c>
      <c r="AP42" s="205">
        <v>0</v>
      </c>
      <c r="AQ42" s="205">
        <v>0</v>
      </c>
      <c r="AR42" s="205">
        <v>0</v>
      </c>
      <c r="AS42" s="207">
        <v>0</v>
      </c>
      <c r="AT42" s="209">
        <v>0</v>
      </c>
      <c r="AU42" s="207">
        <v>0</v>
      </c>
      <c r="AV42" s="207">
        <v>0</v>
      </c>
      <c r="AW42" s="207">
        <v>0</v>
      </c>
      <c r="AX42" s="207">
        <v>0</v>
      </c>
      <c r="AY42" s="205">
        <v>0</v>
      </c>
      <c r="AZ42" s="205">
        <v>0</v>
      </c>
      <c r="BA42" s="205">
        <v>0</v>
      </c>
      <c r="BB42" s="205">
        <v>0</v>
      </c>
      <c r="BC42" s="207">
        <v>0</v>
      </c>
      <c r="BD42" s="209">
        <f t="shared" si="20"/>
        <v>0</v>
      </c>
      <c r="BE42" s="207">
        <f t="shared" si="21"/>
        <v>0</v>
      </c>
      <c r="BF42" s="207">
        <f t="shared" si="22"/>
        <v>0</v>
      </c>
      <c r="BG42" s="207">
        <f t="shared" si="23"/>
        <v>0</v>
      </c>
      <c r="BH42" s="207">
        <f t="shared" si="24"/>
        <v>0</v>
      </c>
      <c r="BI42" s="205">
        <f t="shared" si="25"/>
        <v>0</v>
      </c>
      <c r="BJ42" s="205">
        <f t="shared" si="26"/>
        <v>0</v>
      </c>
      <c r="BK42" s="205">
        <f t="shared" si="27"/>
        <v>0</v>
      </c>
      <c r="BL42" s="205">
        <f t="shared" si="28"/>
        <v>0</v>
      </c>
    </row>
    <row r="43" spans="1:64" ht="78.75" x14ac:dyDescent="0.25">
      <c r="A43" s="208" t="s">
        <v>124</v>
      </c>
      <c r="B43" s="208" t="s">
        <v>214</v>
      </c>
      <c r="C43" s="207" t="s">
        <v>259</v>
      </c>
      <c r="D43" s="209">
        <v>0</v>
      </c>
      <c r="E43" s="207">
        <v>0</v>
      </c>
      <c r="F43" s="209">
        <v>0</v>
      </c>
      <c r="G43" s="207">
        <v>0</v>
      </c>
      <c r="H43" s="207">
        <v>0</v>
      </c>
      <c r="I43" s="207">
        <v>0</v>
      </c>
      <c r="J43" s="207">
        <v>0</v>
      </c>
      <c r="K43" s="205">
        <v>0</v>
      </c>
      <c r="L43" s="205">
        <v>0</v>
      </c>
      <c r="M43" s="205">
        <v>0</v>
      </c>
      <c r="N43" s="205">
        <v>0</v>
      </c>
      <c r="O43" s="207">
        <v>0</v>
      </c>
      <c r="P43" s="209">
        <v>0</v>
      </c>
      <c r="Q43" s="207">
        <v>0</v>
      </c>
      <c r="R43" s="207">
        <v>0</v>
      </c>
      <c r="S43" s="207">
        <v>0</v>
      </c>
      <c r="T43" s="207">
        <v>0</v>
      </c>
      <c r="U43" s="205">
        <v>0</v>
      </c>
      <c r="V43" s="205">
        <v>0</v>
      </c>
      <c r="W43" s="205">
        <v>0</v>
      </c>
      <c r="X43" s="205">
        <v>0</v>
      </c>
      <c r="Y43" s="207">
        <v>0</v>
      </c>
      <c r="Z43" s="209">
        <v>0</v>
      </c>
      <c r="AA43" s="207">
        <v>0</v>
      </c>
      <c r="AB43" s="207">
        <v>0</v>
      </c>
      <c r="AC43" s="207">
        <v>0</v>
      </c>
      <c r="AD43" s="207">
        <v>0</v>
      </c>
      <c r="AE43" s="205">
        <v>0</v>
      </c>
      <c r="AF43" s="205">
        <v>0</v>
      </c>
      <c r="AG43" s="205">
        <v>0</v>
      </c>
      <c r="AH43" s="205">
        <v>0</v>
      </c>
      <c r="AI43" s="207">
        <v>0</v>
      </c>
      <c r="AJ43" s="209">
        <v>0</v>
      </c>
      <c r="AK43" s="207">
        <v>0</v>
      </c>
      <c r="AL43" s="207">
        <v>0</v>
      </c>
      <c r="AM43" s="207">
        <v>0</v>
      </c>
      <c r="AN43" s="207">
        <v>0</v>
      </c>
      <c r="AO43" s="205">
        <v>0</v>
      </c>
      <c r="AP43" s="205">
        <v>0</v>
      </c>
      <c r="AQ43" s="205">
        <v>0</v>
      </c>
      <c r="AR43" s="205">
        <v>0</v>
      </c>
      <c r="AS43" s="207">
        <v>0</v>
      </c>
      <c r="AT43" s="209">
        <v>0</v>
      </c>
      <c r="AU43" s="207">
        <v>0</v>
      </c>
      <c r="AV43" s="207">
        <v>0</v>
      </c>
      <c r="AW43" s="207">
        <v>0</v>
      </c>
      <c r="AX43" s="207">
        <v>0</v>
      </c>
      <c r="AY43" s="205">
        <v>0</v>
      </c>
      <c r="AZ43" s="205">
        <v>0</v>
      </c>
      <c r="BA43" s="205">
        <v>0</v>
      </c>
      <c r="BB43" s="205">
        <v>0</v>
      </c>
      <c r="BC43" s="207">
        <f t="shared" ref="BC43" si="29">SUM(BC45,BC44)</f>
        <v>0</v>
      </c>
      <c r="BD43" s="209">
        <f t="shared" si="20"/>
        <v>0</v>
      </c>
      <c r="BE43" s="207">
        <f t="shared" si="21"/>
        <v>0</v>
      </c>
      <c r="BF43" s="207">
        <f t="shared" si="22"/>
        <v>0</v>
      </c>
      <c r="BG43" s="207">
        <f t="shared" si="23"/>
        <v>0</v>
      </c>
      <c r="BH43" s="207">
        <f t="shared" si="24"/>
        <v>0</v>
      </c>
      <c r="BI43" s="205">
        <f t="shared" si="25"/>
        <v>0</v>
      </c>
      <c r="BJ43" s="205">
        <f t="shared" si="26"/>
        <v>0</v>
      </c>
      <c r="BK43" s="205">
        <f t="shared" si="27"/>
        <v>0</v>
      </c>
      <c r="BL43" s="205">
        <f t="shared" si="28"/>
        <v>0</v>
      </c>
    </row>
    <row r="44" spans="1:64" ht="63" x14ac:dyDescent="0.25">
      <c r="A44" s="208" t="s">
        <v>215</v>
      </c>
      <c r="B44" s="208" t="s">
        <v>216</v>
      </c>
      <c r="C44" s="207" t="s">
        <v>259</v>
      </c>
      <c r="D44" s="209">
        <v>0</v>
      </c>
      <c r="E44" s="207">
        <v>0</v>
      </c>
      <c r="F44" s="209">
        <v>0</v>
      </c>
      <c r="G44" s="207">
        <v>0</v>
      </c>
      <c r="H44" s="207">
        <v>0</v>
      </c>
      <c r="I44" s="207">
        <v>0</v>
      </c>
      <c r="J44" s="207">
        <v>0</v>
      </c>
      <c r="K44" s="205">
        <v>0</v>
      </c>
      <c r="L44" s="205">
        <v>0</v>
      </c>
      <c r="M44" s="205">
        <v>0</v>
      </c>
      <c r="N44" s="205">
        <v>0</v>
      </c>
      <c r="O44" s="207">
        <v>0</v>
      </c>
      <c r="P44" s="209">
        <v>0</v>
      </c>
      <c r="Q44" s="207">
        <v>0</v>
      </c>
      <c r="R44" s="207">
        <v>0</v>
      </c>
      <c r="S44" s="207">
        <v>0</v>
      </c>
      <c r="T44" s="207">
        <v>0</v>
      </c>
      <c r="U44" s="205">
        <v>0</v>
      </c>
      <c r="V44" s="205">
        <v>0</v>
      </c>
      <c r="W44" s="205">
        <v>0</v>
      </c>
      <c r="X44" s="205">
        <v>0</v>
      </c>
      <c r="Y44" s="207">
        <v>0</v>
      </c>
      <c r="Z44" s="209">
        <v>0</v>
      </c>
      <c r="AA44" s="207">
        <v>0</v>
      </c>
      <c r="AB44" s="207">
        <v>0</v>
      </c>
      <c r="AC44" s="207">
        <v>0</v>
      </c>
      <c r="AD44" s="207">
        <v>0</v>
      </c>
      <c r="AE44" s="205">
        <v>0</v>
      </c>
      <c r="AF44" s="205">
        <v>0</v>
      </c>
      <c r="AG44" s="205">
        <v>0</v>
      </c>
      <c r="AH44" s="205">
        <v>0</v>
      </c>
      <c r="AI44" s="207">
        <v>0</v>
      </c>
      <c r="AJ44" s="209">
        <v>0</v>
      </c>
      <c r="AK44" s="207">
        <v>0</v>
      </c>
      <c r="AL44" s="207">
        <v>0</v>
      </c>
      <c r="AM44" s="207">
        <v>0</v>
      </c>
      <c r="AN44" s="207">
        <v>0</v>
      </c>
      <c r="AO44" s="205">
        <v>0</v>
      </c>
      <c r="AP44" s="205">
        <v>0</v>
      </c>
      <c r="AQ44" s="205">
        <v>0</v>
      </c>
      <c r="AR44" s="205">
        <v>0</v>
      </c>
      <c r="AS44" s="207">
        <v>0</v>
      </c>
      <c r="AT44" s="209">
        <v>0</v>
      </c>
      <c r="AU44" s="207">
        <v>0</v>
      </c>
      <c r="AV44" s="207">
        <v>0</v>
      </c>
      <c r="AW44" s="207">
        <v>0</v>
      </c>
      <c r="AX44" s="207">
        <v>0</v>
      </c>
      <c r="AY44" s="205">
        <v>0</v>
      </c>
      <c r="AZ44" s="205">
        <v>0</v>
      </c>
      <c r="BA44" s="205">
        <v>0</v>
      </c>
      <c r="BB44" s="205">
        <v>0</v>
      </c>
      <c r="BC44" s="207">
        <v>0</v>
      </c>
      <c r="BD44" s="209">
        <f t="shared" si="20"/>
        <v>0</v>
      </c>
      <c r="BE44" s="207">
        <f t="shared" si="21"/>
        <v>0</v>
      </c>
      <c r="BF44" s="207">
        <f t="shared" si="22"/>
        <v>0</v>
      </c>
      <c r="BG44" s="207">
        <f t="shared" si="23"/>
        <v>0</v>
      </c>
      <c r="BH44" s="207">
        <f t="shared" si="24"/>
        <v>0</v>
      </c>
      <c r="BI44" s="205">
        <f t="shared" si="25"/>
        <v>0</v>
      </c>
      <c r="BJ44" s="205">
        <f t="shared" si="26"/>
        <v>0</v>
      </c>
      <c r="BK44" s="205">
        <f t="shared" si="27"/>
        <v>0</v>
      </c>
      <c r="BL44" s="205">
        <f t="shared" si="28"/>
        <v>0</v>
      </c>
    </row>
    <row r="45" spans="1:64" ht="78.75" x14ac:dyDescent="0.25">
      <c r="A45" s="208" t="s">
        <v>217</v>
      </c>
      <c r="B45" s="208" t="s">
        <v>218</v>
      </c>
      <c r="C45" s="207" t="s">
        <v>259</v>
      </c>
      <c r="D45" s="209">
        <v>0</v>
      </c>
      <c r="E45" s="207">
        <v>0</v>
      </c>
      <c r="F45" s="209">
        <v>0</v>
      </c>
      <c r="G45" s="207">
        <v>0</v>
      </c>
      <c r="H45" s="207">
        <v>0</v>
      </c>
      <c r="I45" s="207">
        <v>0</v>
      </c>
      <c r="J45" s="207">
        <v>0</v>
      </c>
      <c r="K45" s="205">
        <v>0</v>
      </c>
      <c r="L45" s="205">
        <v>0</v>
      </c>
      <c r="M45" s="205">
        <v>0</v>
      </c>
      <c r="N45" s="205">
        <v>0</v>
      </c>
      <c r="O45" s="207">
        <v>0</v>
      </c>
      <c r="P45" s="209">
        <v>0</v>
      </c>
      <c r="Q45" s="207">
        <v>0</v>
      </c>
      <c r="R45" s="207">
        <v>0</v>
      </c>
      <c r="S45" s="207">
        <v>0</v>
      </c>
      <c r="T45" s="207">
        <v>0</v>
      </c>
      <c r="U45" s="205">
        <v>0</v>
      </c>
      <c r="V45" s="205">
        <v>0</v>
      </c>
      <c r="W45" s="205">
        <v>0</v>
      </c>
      <c r="X45" s="205">
        <v>0</v>
      </c>
      <c r="Y45" s="207">
        <v>0</v>
      </c>
      <c r="Z45" s="209">
        <v>0</v>
      </c>
      <c r="AA45" s="207">
        <v>0</v>
      </c>
      <c r="AB45" s="207">
        <v>0</v>
      </c>
      <c r="AC45" s="207">
        <v>0</v>
      </c>
      <c r="AD45" s="207">
        <v>0</v>
      </c>
      <c r="AE45" s="205">
        <v>0</v>
      </c>
      <c r="AF45" s="205">
        <v>0</v>
      </c>
      <c r="AG45" s="205">
        <v>0</v>
      </c>
      <c r="AH45" s="205">
        <v>0</v>
      </c>
      <c r="AI45" s="207">
        <v>0</v>
      </c>
      <c r="AJ45" s="209">
        <v>0</v>
      </c>
      <c r="AK45" s="207">
        <v>0</v>
      </c>
      <c r="AL45" s="207">
        <v>0</v>
      </c>
      <c r="AM45" s="207">
        <v>0</v>
      </c>
      <c r="AN45" s="207">
        <v>0</v>
      </c>
      <c r="AO45" s="205">
        <v>0</v>
      </c>
      <c r="AP45" s="205">
        <v>0</v>
      </c>
      <c r="AQ45" s="205">
        <v>0</v>
      </c>
      <c r="AR45" s="205">
        <v>0</v>
      </c>
      <c r="AS45" s="207">
        <v>0</v>
      </c>
      <c r="AT45" s="209">
        <v>0</v>
      </c>
      <c r="AU45" s="207">
        <v>0</v>
      </c>
      <c r="AV45" s="207">
        <v>0</v>
      </c>
      <c r="AW45" s="207">
        <v>0</v>
      </c>
      <c r="AX45" s="207">
        <v>0</v>
      </c>
      <c r="AY45" s="205">
        <v>0</v>
      </c>
      <c r="AZ45" s="205">
        <v>0</v>
      </c>
      <c r="BA45" s="205">
        <v>0</v>
      </c>
      <c r="BB45" s="205">
        <v>0</v>
      </c>
      <c r="BC45" s="207">
        <f t="shared" ref="BC45" si="30">BC46</f>
        <v>0</v>
      </c>
      <c r="BD45" s="209">
        <f t="shared" si="20"/>
        <v>0</v>
      </c>
      <c r="BE45" s="207">
        <f t="shared" si="21"/>
        <v>0</v>
      </c>
      <c r="BF45" s="207">
        <f t="shared" si="22"/>
        <v>0</v>
      </c>
      <c r="BG45" s="207">
        <f t="shared" si="23"/>
        <v>0</v>
      </c>
      <c r="BH45" s="207">
        <f t="shared" si="24"/>
        <v>0</v>
      </c>
      <c r="BI45" s="205">
        <f t="shared" si="25"/>
        <v>0</v>
      </c>
      <c r="BJ45" s="205">
        <f t="shared" si="26"/>
        <v>0</v>
      </c>
      <c r="BK45" s="205">
        <f t="shared" si="27"/>
        <v>0</v>
      </c>
      <c r="BL45" s="205">
        <f t="shared" si="28"/>
        <v>0</v>
      </c>
    </row>
    <row r="46" spans="1:64" ht="31.5" x14ac:dyDescent="0.25">
      <c r="A46" s="208" t="s">
        <v>125</v>
      </c>
      <c r="B46" s="208" t="s">
        <v>219</v>
      </c>
      <c r="C46" s="207" t="s">
        <v>259</v>
      </c>
      <c r="D46" s="209">
        <f>SUM(D47,D55)</f>
        <v>21.689</v>
      </c>
      <c r="E46" s="207">
        <v>0</v>
      </c>
      <c r="F46" s="209">
        <f t="shared" ref="F46:AK46" si="31">SUM(F47,F55)</f>
        <v>4.4160000000000004</v>
      </c>
      <c r="G46" s="207">
        <f t="shared" si="31"/>
        <v>1.26</v>
      </c>
      <c r="H46" s="207">
        <f t="shared" si="31"/>
        <v>0</v>
      </c>
      <c r="I46" s="207">
        <f t="shared" si="31"/>
        <v>0.4</v>
      </c>
      <c r="J46" s="207">
        <f t="shared" si="31"/>
        <v>0</v>
      </c>
      <c r="K46" s="205">
        <f t="shared" si="31"/>
        <v>0</v>
      </c>
      <c r="L46" s="205">
        <f t="shared" si="31"/>
        <v>5</v>
      </c>
      <c r="M46" s="205">
        <f t="shared" si="31"/>
        <v>5</v>
      </c>
      <c r="N46" s="205">
        <f t="shared" si="31"/>
        <v>4</v>
      </c>
      <c r="O46" s="207">
        <f t="shared" si="31"/>
        <v>0</v>
      </c>
      <c r="P46" s="209">
        <f t="shared" si="31"/>
        <v>4.2729999999999997</v>
      </c>
      <c r="Q46" s="207">
        <f t="shared" si="31"/>
        <v>1.26</v>
      </c>
      <c r="R46" s="207">
        <f t="shared" si="31"/>
        <v>0</v>
      </c>
      <c r="S46" s="207">
        <f t="shared" si="31"/>
        <v>0.44</v>
      </c>
      <c r="T46" s="207">
        <f t="shared" si="31"/>
        <v>0</v>
      </c>
      <c r="U46" s="205">
        <f t="shared" si="31"/>
        <v>0</v>
      </c>
      <c r="V46" s="205">
        <f t="shared" si="31"/>
        <v>8</v>
      </c>
      <c r="W46" s="205">
        <f t="shared" si="31"/>
        <v>9</v>
      </c>
      <c r="X46" s="205">
        <f t="shared" si="31"/>
        <v>0</v>
      </c>
      <c r="Y46" s="207">
        <f t="shared" si="31"/>
        <v>0</v>
      </c>
      <c r="Z46" s="209">
        <f t="shared" si="31"/>
        <v>4.2880000000000003</v>
      </c>
      <c r="AA46" s="207">
        <f t="shared" si="31"/>
        <v>0</v>
      </c>
      <c r="AB46" s="207">
        <f t="shared" si="31"/>
        <v>0</v>
      </c>
      <c r="AC46" s="209">
        <f t="shared" si="31"/>
        <v>1.5170000000000001</v>
      </c>
      <c r="AD46" s="207">
        <f t="shared" si="31"/>
        <v>0</v>
      </c>
      <c r="AE46" s="205">
        <f t="shared" si="31"/>
        <v>0</v>
      </c>
      <c r="AF46" s="205">
        <f t="shared" si="31"/>
        <v>0</v>
      </c>
      <c r="AG46" s="205">
        <f t="shared" si="31"/>
        <v>0</v>
      </c>
      <c r="AH46" s="205">
        <f t="shared" si="31"/>
        <v>0</v>
      </c>
      <c r="AI46" s="207">
        <f t="shared" si="31"/>
        <v>0</v>
      </c>
      <c r="AJ46" s="209">
        <f t="shared" si="31"/>
        <v>4.3650000000000002</v>
      </c>
      <c r="AK46" s="207">
        <f t="shared" si="31"/>
        <v>1</v>
      </c>
      <c r="AL46" s="207">
        <f t="shared" ref="AL46:BB46" si="32">SUM(AL47,AL55)</f>
        <v>0</v>
      </c>
      <c r="AM46" s="207">
        <f t="shared" si="32"/>
        <v>0.3</v>
      </c>
      <c r="AN46" s="207">
        <f t="shared" si="32"/>
        <v>0</v>
      </c>
      <c r="AO46" s="205">
        <f t="shared" si="32"/>
        <v>6</v>
      </c>
      <c r="AP46" s="205">
        <f t="shared" si="32"/>
        <v>0</v>
      </c>
      <c r="AQ46" s="205">
        <f t="shared" si="32"/>
        <v>9</v>
      </c>
      <c r="AR46" s="205">
        <f t="shared" si="32"/>
        <v>0</v>
      </c>
      <c r="AS46" s="207">
        <f t="shared" si="32"/>
        <v>0</v>
      </c>
      <c r="AT46" s="209">
        <f t="shared" si="32"/>
        <v>4.3469999999999995</v>
      </c>
      <c r="AU46" s="207">
        <f t="shared" si="32"/>
        <v>0.4</v>
      </c>
      <c r="AV46" s="207">
        <f t="shared" si="32"/>
        <v>0</v>
      </c>
      <c r="AW46" s="207">
        <f t="shared" si="32"/>
        <v>0.59000000000000008</v>
      </c>
      <c r="AX46" s="207">
        <f t="shared" si="32"/>
        <v>0</v>
      </c>
      <c r="AY46" s="205">
        <f t="shared" si="32"/>
        <v>0</v>
      </c>
      <c r="AZ46" s="205">
        <f t="shared" si="32"/>
        <v>5</v>
      </c>
      <c r="BA46" s="205">
        <f t="shared" si="32"/>
        <v>7</v>
      </c>
      <c r="BB46" s="205">
        <f t="shared" si="32"/>
        <v>0</v>
      </c>
      <c r="BC46" s="207">
        <v>0</v>
      </c>
      <c r="BD46" s="209">
        <f t="shared" si="20"/>
        <v>21.689</v>
      </c>
      <c r="BE46" s="207">
        <f t="shared" si="21"/>
        <v>3.92</v>
      </c>
      <c r="BF46" s="207">
        <f t="shared" si="22"/>
        <v>0</v>
      </c>
      <c r="BG46" s="207">
        <f t="shared" si="23"/>
        <v>3.2469999999999999</v>
      </c>
      <c r="BH46" s="207">
        <f t="shared" si="24"/>
        <v>0</v>
      </c>
      <c r="BI46" s="205">
        <f t="shared" si="25"/>
        <v>6</v>
      </c>
      <c r="BJ46" s="205">
        <f t="shared" si="26"/>
        <v>18</v>
      </c>
      <c r="BK46" s="205">
        <f t="shared" si="27"/>
        <v>30</v>
      </c>
      <c r="BL46" s="205">
        <f t="shared" si="28"/>
        <v>4</v>
      </c>
    </row>
    <row r="47" spans="1:64" ht="63" x14ac:dyDescent="0.25">
      <c r="A47" s="208" t="s">
        <v>138</v>
      </c>
      <c r="B47" s="208" t="s">
        <v>220</v>
      </c>
      <c r="C47" s="207" t="s">
        <v>259</v>
      </c>
      <c r="D47" s="209">
        <f>SUM(D48:D49)</f>
        <v>12.734</v>
      </c>
      <c r="E47" s="207">
        <f>SUM(E48:E49)</f>
        <v>0</v>
      </c>
      <c r="F47" s="209">
        <f t="shared" ref="F47:BB47" si="33">SUM(F48:F49)</f>
        <v>3.2709999999999999</v>
      </c>
      <c r="G47" s="207">
        <f t="shared" si="33"/>
        <v>1.26</v>
      </c>
      <c r="H47" s="207">
        <f t="shared" si="33"/>
        <v>0</v>
      </c>
      <c r="I47" s="207">
        <f t="shared" si="33"/>
        <v>0</v>
      </c>
      <c r="J47" s="207">
        <f t="shared" si="33"/>
        <v>0</v>
      </c>
      <c r="K47" s="205">
        <f t="shared" si="33"/>
        <v>0</v>
      </c>
      <c r="L47" s="205">
        <f t="shared" si="33"/>
        <v>5</v>
      </c>
      <c r="M47" s="205">
        <f t="shared" si="33"/>
        <v>5</v>
      </c>
      <c r="N47" s="205">
        <f t="shared" si="33"/>
        <v>0</v>
      </c>
      <c r="O47" s="207">
        <f t="shared" si="33"/>
        <v>0</v>
      </c>
      <c r="P47" s="209">
        <f t="shared" si="33"/>
        <v>3.4020000000000001</v>
      </c>
      <c r="Q47" s="207">
        <f t="shared" si="33"/>
        <v>1.26</v>
      </c>
      <c r="R47" s="207">
        <f t="shared" si="33"/>
        <v>0</v>
      </c>
      <c r="S47" s="207">
        <f t="shared" si="33"/>
        <v>0</v>
      </c>
      <c r="T47" s="207">
        <f t="shared" si="33"/>
        <v>0</v>
      </c>
      <c r="U47" s="205">
        <f t="shared" si="33"/>
        <v>0</v>
      </c>
      <c r="V47" s="205">
        <f t="shared" si="33"/>
        <v>8</v>
      </c>
      <c r="W47" s="205">
        <f t="shared" si="33"/>
        <v>9</v>
      </c>
      <c r="X47" s="205">
        <f t="shared" si="33"/>
        <v>0</v>
      </c>
      <c r="Y47" s="207">
        <f t="shared" si="33"/>
        <v>0</v>
      </c>
      <c r="Z47" s="209">
        <f t="shared" si="33"/>
        <v>0</v>
      </c>
      <c r="AA47" s="207">
        <f t="shared" si="33"/>
        <v>0</v>
      </c>
      <c r="AB47" s="207">
        <f t="shared" si="33"/>
        <v>0</v>
      </c>
      <c r="AC47" s="207">
        <f t="shared" si="33"/>
        <v>0</v>
      </c>
      <c r="AD47" s="207">
        <f t="shared" si="33"/>
        <v>0</v>
      </c>
      <c r="AE47" s="205">
        <f t="shared" si="33"/>
        <v>0</v>
      </c>
      <c r="AF47" s="205">
        <f t="shared" si="33"/>
        <v>0</v>
      </c>
      <c r="AG47" s="205">
        <f t="shared" si="33"/>
        <v>0</v>
      </c>
      <c r="AH47" s="205">
        <f t="shared" si="33"/>
        <v>0</v>
      </c>
      <c r="AI47" s="207">
        <f t="shared" si="33"/>
        <v>0</v>
      </c>
      <c r="AJ47" s="209">
        <f t="shared" si="33"/>
        <v>3.5640000000000001</v>
      </c>
      <c r="AK47" s="207">
        <f t="shared" si="33"/>
        <v>1</v>
      </c>
      <c r="AL47" s="207">
        <f t="shared" si="33"/>
        <v>0</v>
      </c>
      <c r="AM47" s="207">
        <f t="shared" si="33"/>
        <v>0</v>
      </c>
      <c r="AN47" s="207">
        <f t="shared" si="33"/>
        <v>0</v>
      </c>
      <c r="AO47" s="205">
        <f t="shared" si="33"/>
        <v>6</v>
      </c>
      <c r="AP47" s="205">
        <f t="shared" si="33"/>
        <v>0</v>
      </c>
      <c r="AQ47" s="205">
        <f t="shared" si="33"/>
        <v>9</v>
      </c>
      <c r="AR47" s="205">
        <f t="shared" si="33"/>
        <v>0</v>
      </c>
      <c r="AS47" s="207">
        <f t="shared" si="33"/>
        <v>0</v>
      </c>
      <c r="AT47" s="209">
        <f t="shared" si="33"/>
        <v>2.4969999999999999</v>
      </c>
      <c r="AU47" s="207">
        <f t="shared" si="33"/>
        <v>0.4</v>
      </c>
      <c r="AV47" s="207">
        <f t="shared" si="33"/>
        <v>0</v>
      </c>
      <c r="AW47" s="207">
        <f t="shared" si="33"/>
        <v>0</v>
      </c>
      <c r="AX47" s="207">
        <f t="shared" si="33"/>
        <v>0</v>
      </c>
      <c r="AY47" s="205">
        <f t="shared" si="33"/>
        <v>0</v>
      </c>
      <c r="AZ47" s="205">
        <f t="shared" si="33"/>
        <v>5</v>
      </c>
      <c r="BA47" s="205">
        <f t="shared" si="33"/>
        <v>7</v>
      </c>
      <c r="BB47" s="205">
        <f t="shared" si="33"/>
        <v>0</v>
      </c>
      <c r="BC47" s="207">
        <v>0</v>
      </c>
      <c r="BD47" s="209">
        <f t="shared" si="20"/>
        <v>12.734</v>
      </c>
      <c r="BE47" s="207">
        <f t="shared" si="21"/>
        <v>3.92</v>
      </c>
      <c r="BF47" s="207">
        <f t="shared" si="22"/>
        <v>0</v>
      </c>
      <c r="BG47" s="207">
        <f t="shared" si="23"/>
        <v>0</v>
      </c>
      <c r="BH47" s="207">
        <f t="shared" si="24"/>
        <v>0</v>
      </c>
      <c r="BI47" s="205">
        <f t="shared" si="25"/>
        <v>6</v>
      </c>
      <c r="BJ47" s="205">
        <f t="shared" si="26"/>
        <v>18</v>
      </c>
      <c r="BK47" s="205">
        <f t="shared" si="27"/>
        <v>30</v>
      </c>
      <c r="BL47" s="205">
        <f t="shared" si="28"/>
        <v>0</v>
      </c>
    </row>
    <row r="48" spans="1:64" ht="31.5" x14ac:dyDescent="0.25">
      <c r="A48" s="208" t="s">
        <v>139</v>
      </c>
      <c r="B48" s="208" t="s">
        <v>221</v>
      </c>
      <c r="C48" s="207" t="s">
        <v>259</v>
      </c>
      <c r="D48" s="209">
        <v>0</v>
      </c>
      <c r="E48" s="207">
        <v>0</v>
      </c>
      <c r="F48" s="209">
        <v>0</v>
      </c>
      <c r="G48" s="207">
        <v>0</v>
      </c>
      <c r="H48" s="207">
        <v>0</v>
      </c>
      <c r="I48" s="207">
        <v>0</v>
      </c>
      <c r="J48" s="207">
        <v>0</v>
      </c>
      <c r="K48" s="205">
        <v>0</v>
      </c>
      <c r="L48" s="205">
        <v>0</v>
      </c>
      <c r="M48" s="205">
        <v>0</v>
      </c>
      <c r="N48" s="205">
        <v>0</v>
      </c>
      <c r="O48" s="207">
        <v>0</v>
      </c>
      <c r="P48" s="209">
        <v>0</v>
      </c>
      <c r="Q48" s="207">
        <v>0</v>
      </c>
      <c r="R48" s="207">
        <v>0</v>
      </c>
      <c r="S48" s="207">
        <v>0</v>
      </c>
      <c r="T48" s="207">
        <v>0</v>
      </c>
      <c r="U48" s="205">
        <v>0</v>
      </c>
      <c r="V48" s="205">
        <v>0</v>
      </c>
      <c r="W48" s="205">
        <v>0</v>
      </c>
      <c r="X48" s="205">
        <v>0</v>
      </c>
      <c r="Y48" s="207">
        <v>0</v>
      </c>
      <c r="Z48" s="209">
        <v>0</v>
      </c>
      <c r="AA48" s="207">
        <v>0</v>
      </c>
      <c r="AB48" s="207">
        <v>0</v>
      </c>
      <c r="AC48" s="207">
        <v>0</v>
      </c>
      <c r="AD48" s="207">
        <v>0</v>
      </c>
      <c r="AE48" s="205">
        <v>0</v>
      </c>
      <c r="AF48" s="205">
        <v>0</v>
      </c>
      <c r="AG48" s="205">
        <v>0</v>
      </c>
      <c r="AH48" s="205">
        <v>0</v>
      </c>
      <c r="AI48" s="207">
        <v>0</v>
      </c>
      <c r="AJ48" s="209">
        <v>0</v>
      </c>
      <c r="AK48" s="207">
        <v>0</v>
      </c>
      <c r="AL48" s="207">
        <v>0</v>
      </c>
      <c r="AM48" s="207">
        <v>0</v>
      </c>
      <c r="AN48" s="207">
        <v>0</v>
      </c>
      <c r="AO48" s="205">
        <v>0</v>
      </c>
      <c r="AP48" s="205">
        <v>0</v>
      </c>
      <c r="AQ48" s="205">
        <v>0</v>
      </c>
      <c r="AR48" s="205">
        <v>0</v>
      </c>
      <c r="AS48" s="207">
        <v>0</v>
      </c>
      <c r="AT48" s="209">
        <v>0</v>
      </c>
      <c r="AU48" s="207">
        <v>0</v>
      </c>
      <c r="AV48" s="207">
        <v>0</v>
      </c>
      <c r="AW48" s="207">
        <v>0</v>
      </c>
      <c r="AX48" s="207">
        <v>0</v>
      </c>
      <c r="AY48" s="205">
        <v>0</v>
      </c>
      <c r="AZ48" s="205">
        <v>0</v>
      </c>
      <c r="BA48" s="205">
        <v>0</v>
      </c>
      <c r="BB48" s="205">
        <v>0</v>
      </c>
      <c r="BC48" s="207">
        <v>0</v>
      </c>
      <c r="BD48" s="209">
        <f t="shared" si="20"/>
        <v>0</v>
      </c>
      <c r="BE48" s="207">
        <f t="shared" si="21"/>
        <v>0</v>
      </c>
      <c r="BF48" s="207">
        <f t="shared" si="22"/>
        <v>0</v>
      </c>
      <c r="BG48" s="207">
        <f t="shared" si="23"/>
        <v>0</v>
      </c>
      <c r="BH48" s="207">
        <f t="shared" si="24"/>
        <v>0</v>
      </c>
      <c r="BI48" s="205">
        <f t="shared" si="25"/>
        <v>0</v>
      </c>
      <c r="BJ48" s="205">
        <f t="shared" si="26"/>
        <v>0</v>
      </c>
      <c r="BK48" s="205">
        <f t="shared" si="27"/>
        <v>0</v>
      </c>
      <c r="BL48" s="205">
        <f t="shared" si="28"/>
        <v>0</v>
      </c>
    </row>
    <row r="49" spans="1:66" ht="47.25" x14ac:dyDescent="0.25">
      <c r="A49" s="208" t="s">
        <v>140</v>
      </c>
      <c r="B49" s="208" t="s">
        <v>222</v>
      </c>
      <c r="C49" s="207" t="s">
        <v>259</v>
      </c>
      <c r="D49" s="209">
        <f t="shared" ref="D49:AI49" si="34">SUM(D50:D54)</f>
        <v>12.734</v>
      </c>
      <c r="E49" s="207">
        <f t="shared" si="34"/>
        <v>0</v>
      </c>
      <c r="F49" s="209">
        <f t="shared" si="34"/>
        <v>3.2709999999999999</v>
      </c>
      <c r="G49" s="207">
        <f t="shared" si="34"/>
        <v>1.26</v>
      </c>
      <c r="H49" s="207">
        <f t="shared" si="34"/>
        <v>0</v>
      </c>
      <c r="I49" s="207">
        <f t="shared" si="34"/>
        <v>0</v>
      </c>
      <c r="J49" s="207">
        <f t="shared" si="34"/>
        <v>0</v>
      </c>
      <c r="K49" s="205">
        <f t="shared" si="34"/>
        <v>0</v>
      </c>
      <c r="L49" s="205">
        <f t="shared" si="34"/>
        <v>5</v>
      </c>
      <c r="M49" s="205">
        <f t="shared" si="34"/>
        <v>5</v>
      </c>
      <c r="N49" s="205">
        <f t="shared" si="34"/>
        <v>0</v>
      </c>
      <c r="O49" s="207">
        <f t="shared" si="34"/>
        <v>0</v>
      </c>
      <c r="P49" s="209">
        <f t="shared" si="34"/>
        <v>3.4020000000000001</v>
      </c>
      <c r="Q49" s="207">
        <f t="shared" si="34"/>
        <v>1.26</v>
      </c>
      <c r="R49" s="207">
        <f t="shared" si="34"/>
        <v>0</v>
      </c>
      <c r="S49" s="207">
        <f t="shared" si="34"/>
        <v>0</v>
      </c>
      <c r="T49" s="207">
        <f t="shared" si="34"/>
        <v>0</v>
      </c>
      <c r="U49" s="205">
        <f t="shared" si="34"/>
        <v>0</v>
      </c>
      <c r="V49" s="205">
        <f t="shared" si="34"/>
        <v>8</v>
      </c>
      <c r="W49" s="205">
        <f t="shared" si="34"/>
        <v>9</v>
      </c>
      <c r="X49" s="205">
        <f t="shared" si="34"/>
        <v>0</v>
      </c>
      <c r="Y49" s="207">
        <f t="shared" si="34"/>
        <v>0</v>
      </c>
      <c r="Z49" s="209">
        <f t="shared" si="34"/>
        <v>0</v>
      </c>
      <c r="AA49" s="207">
        <f t="shared" si="34"/>
        <v>0</v>
      </c>
      <c r="AB49" s="207">
        <f t="shared" si="34"/>
        <v>0</v>
      </c>
      <c r="AC49" s="207">
        <f t="shared" si="34"/>
        <v>0</v>
      </c>
      <c r="AD49" s="207">
        <f t="shared" si="34"/>
        <v>0</v>
      </c>
      <c r="AE49" s="205">
        <f t="shared" si="34"/>
        <v>0</v>
      </c>
      <c r="AF49" s="205">
        <f t="shared" si="34"/>
        <v>0</v>
      </c>
      <c r="AG49" s="205">
        <f t="shared" si="34"/>
        <v>0</v>
      </c>
      <c r="AH49" s="205">
        <f t="shared" si="34"/>
        <v>0</v>
      </c>
      <c r="AI49" s="207">
        <f t="shared" si="34"/>
        <v>0</v>
      </c>
      <c r="AJ49" s="209">
        <f t="shared" ref="AJ49:BB49" si="35">SUM(AJ50:AJ54)</f>
        <v>3.5640000000000001</v>
      </c>
      <c r="AK49" s="207">
        <f t="shared" si="35"/>
        <v>1</v>
      </c>
      <c r="AL49" s="207">
        <f t="shared" si="35"/>
        <v>0</v>
      </c>
      <c r="AM49" s="207">
        <f t="shared" si="35"/>
        <v>0</v>
      </c>
      <c r="AN49" s="207">
        <f t="shared" si="35"/>
        <v>0</v>
      </c>
      <c r="AO49" s="205">
        <f t="shared" si="35"/>
        <v>6</v>
      </c>
      <c r="AP49" s="205">
        <f t="shared" si="35"/>
        <v>0</v>
      </c>
      <c r="AQ49" s="205">
        <f t="shared" si="35"/>
        <v>9</v>
      </c>
      <c r="AR49" s="205">
        <f t="shared" si="35"/>
        <v>0</v>
      </c>
      <c r="AS49" s="207">
        <f t="shared" si="35"/>
        <v>0</v>
      </c>
      <c r="AT49" s="209">
        <f t="shared" si="35"/>
        <v>2.4969999999999999</v>
      </c>
      <c r="AU49" s="207">
        <f t="shared" si="35"/>
        <v>0.4</v>
      </c>
      <c r="AV49" s="207">
        <f t="shared" si="35"/>
        <v>0</v>
      </c>
      <c r="AW49" s="207">
        <f t="shared" si="35"/>
        <v>0</v>
      </c>
      <c r="AX49" s="207">
        <f t="shared" si="35"/>
        <v>0</v>
      </c>
      <c r="AY49" s="205">
        <f t="shared" si="35"/>
        <v>0</v>
      </c>
      <c r="AZ49" s="205">
        <f t="shared" si="35"/>
        <v>5</v>
      </c>
      <c r="BA49" s="205">
        <f t="shared" si="35"/>
        <v>7</v>
      </c>
      <c r="BB49" s="205">
        <f t="shared" si="35"/>
        <v>0</v>
      </c>
      <c r="BC49" s="207">
        <v>0</v>
      </c>
      <c r="BD49" s="209">
        <f t="shared" si="20"/>
        <v>12.734</v>
      </c>
      <c r="BE49" s="207">
        <f t="shared" si="21"/>
        <v>3.92</v>
      </c>
      <c r="BF49" s="207">
        <f t="shared" si="22"/>
        <v>0</v>
      </c>
      <c r="BG49" s="207">
        <f t="shared" si="23"/>
        <v>0</v>
      </c>
      <c r="BH49" s="207">
        <f t="shared" si="24"/>
        <v>0</v>
      </c>
      <c r="BI49" s="205">
        <f t="shared" si="25"/>
        <v>6</v>
      </c>
      <c r="BJ49" s="205">
        <f t="shared" si="26"/>
        <v>18</v>
      </c>
      <c r="BK49" s="205">
        <f t="shared" si="27"/>
        <v>30</v>
      </c>
      <c r="BL49" s="205">
        <f t="shared" si="28"/>
        <v>0</v>
      </c>
    </row>
    <row r="50" spans="1:66" ht="206.25" x14ac:dyDescent="0.25">
      <c r="A50" s="210" t="s">
        <v>140</v>
      </c>
      <c r="B50" s="211" t="s">
        <v>498</v>
      </c>
      <c r="C50" s="212" t="s">
        <v>406</v>
      </c>
      <c r="D50" s="209">
        <v>2.6480000000000001</v>
      </c>
      <c r="E50" s="207">
        <v>0</v>
      </c>
      <c r="F50" s="209">
        <f>D50</f>
        <v>2.6480000000000001</v>
      </c>
      <c r="G50" s="207">
        <v>0.63</v>
      </c>
      <c r="H50" s="207">
        <v>0</v>
      </c>
      <c r="I50" s="207">
        <v>0</v>
      </c>
      <c r="J50" s="207">
        <v>0</v>
      </c>
      <c r="K50" s="205">
        <v>0</v>
      </c>
      <c r="L50" s="205">
        <v>5</v>
      </c>
      <c r="M50" s="205">
        <v>5</v>
      </c>
      <c r="N50" s="205">
        <v>0</v>
      </c>
      <c r="O50" s="207">
        <v>0</v>
      </c>
      <c r="P50" s="209">
        <v>0</v>
      </c>
      <c r="Q50" s="207">
        <v>0</v>
      </c>
      <c r="R50" s="207">
        <v>0</v>
      </c>
      <c r="S50" s="207">
        <v>0</v>
      </c>
      <c r="T50" s="207">
        <v>0</v>
      </c>
      <c r="U50" s="205">
        <v>0</v>
      </c>
      <c r="V50" s="205">
        <v>0</v>
      </c>
      <c r="W50" s="205">
        <v>0</v>
      </c>
      <c r="X50" s="205">
        <v>0</v>
      </c>
      <c r="Y50" s="207">
        <v>0</v>
      </c>
      <c r="Z50" s="209">
        <v>0</v>
      </c>
      <c r="AA50" s="207">
        <v>0</v>
      </c>
      <c r="AB50" s="207">
        <v>0</v>
      </c>
      <c r="AC50" s="207">
        <v>0</v>
      </c>
      <c r="AD50" s="207">
        <v>0</v>
      </c>
      <c r="AE50" s="205">
        <v>0</v>
      </c>
      <c r="AF50" s="205">
        <v>0</v>
      </c>
      <c r="AG50" s="205">
        <v>0</v>
      </c>
      <c r="AH50" s="205">
        <v>0</v>
      </c>
      <c r="AI50" s="207">
        <v>0</v>
      </c>
      <c r="AJ50" s="209">
        <v>0</v>
      </c>
      <c r="AK50" s="207">
        <v>0</v>
      </c>
      <c r="AL50" s="207">
        <v>0</v>
      </c>
      <c r="AM50" s="207">
        <v>0</v>
      </c>
      <c r="AN50" s="207">
        <v>0</v>
      </c>
      <c r="AO50" s="205">
        <v>0</v>
      </c>
      <c r="AP50" s="205">
        <v>0</v>
      </c>
      <c r="AQ50" s="205">
        <v>0</v>
      </c>
      <c r="AR50" s="205">
        <v>0</v>
      </c>
      <c r="AS50" s="207">
        <v>0</v>
      </c>
      <c r="AT50" s="209">
        <v>0</v>
      </c>
      <c r="AU50" s="207">
        <v>0</v>
      </c>
      <c r="AV50" s="207">
        <v>0</v>
      </c>
      <c r="AW50" s="207">
        <v>0</v>
      </c>
      <c r="AX50" s="207">
        <v>0</v>
      </c>
      <c r="AY50" s="205">
        <v>0</v>
      </c>
      <c r="AZ50" s="205">
        <v>0</v>
      </c>
      <c r="BA50" s="205">
        <v>0</v>
      </c>
      <c r="BB50" s="205">
        <v>0</v>
      </c>
      <c r="BC50" s="207">
        <f>BC51+BC54+BC56+BC67</f>
        <v>0</v>
      </c>
      <c r="BD50" s="209">
        <f t="shared" si="20"/>
        <v>2.6480000000000001</v>
      </c>
      <c r="BE50" s="207">
        <f t="shared" si="21"/>
        <v>0.63</v>
      </c>
      <c r="BF50" s="207">
        <f t="shared" si="22"/>
        <v>0</v>
      </c>
      <c r="BG50" s="207">
        <f t="shared" si="23"/>
        <v>0</v>
      </c>
      <c r="BH50" s="207">
        <f t="shared" si="24"/>
        <v>0</v>
      </c>
      <c r="BI50" s="205">
        <f t="shared" si="25"/>
        <v>0</v>
      </c>
      <c r="BJ50" s="205">
        <f t="shared" si="26"/>
        <v>5</v>
      </c>
      <c r="BK50" s="205">
        <f t="shared" si="27"/>
        <v>5</v>
      </c>
      <c r="BL50" s="205">
        <f t="shared" si="28"/>
        <v>0</v>
      </c>
    </row>
    <row r="51" spans="1:66" ht="93.75" x14ac:dyDescent="0.25">
      <c r="A51" s="210" t="s">
        <v>140</v>
      </c>
      <c r="B51" s="211" t="s">
        <v>504</v>
      </c>
      <c r="C51" s="212" t="s">
        <v>407</v>
      </c>
      <c r="D51" s="209">
        <v>0.623</v>
      </c>
      <c r="E51" s="207">
        <v>0</v>
      </c>
      <c r="F51" s="209">
        <f>D51</f>
        <v>0.623</v>
      </c>
      <c r="G51" s="207">
        <v>0.63</v>
      </c>
      <c r="H51" s="207">
        <v>0</v>
      </c>
      <c r="I51" s="207">
        <v>0</v>
      </c>
      <c r="J51" s="207">
        <v>0</v>
      </c>
      <c r="K51" s="205">
        <v>0</v>
      </c>
      <c r="L51" s="205">
        <v>0</v>
      </c>
      <c r="M51" s="205">
        <v>0</v>
      </c>
      <c r="N51" s="205">
        <v>0</v>
      </c>
      <c r="O51" s="207">
        <v>0</v>
      </c>
      <c r="P51" s="209">
        <v>0</v>
      </c>
      <c r="Q51" s="207">
        <v>0</v>
      </c>
      <c r="R51" s="207">
        <v>0</v>
      </c>
      <c r="S51" s="207">
        <v>0</v>
      </c>
      <c r="T51" s="207">
        <v>0</v>
      </c>
      <c r="U51" s="205">
        <v>0</v>
      </c>
      <c r="V51" s="205">
        <v>0</v>
      </c>
      <c r="W51" s="205">
        <v>0</v>
      </c>
      <c r="X51" s="205">
        <v>0</v>
      </c>
      <c r="Y51" s="207">
        <v>0</v>
      </c>
      <c r="Z51" s="209">
        <v>0</v>
      </c>
      <c r="AA51" s="207">
        <v>0</v>
      </c>
      <c r="AB51" s="207">
        <v>0</v>
      </c>
      <c r="AC51" s="207">
        <v>0</v>
      </c>
      <c r="AD51" s="207">
        <v>0</v>
      </c>
      <c r="AE51" s="205">
        <v>0</v>
      </c>
      <c r="AF51" s="205">
        <v>0</v>
      </c>
      <c r="AG51" s="205">
        <v>0</v>
      </c>
      <c r="AH51" s="205">
        <v>0</v>
      </c>
      <c r="AI51" s="207">
        <v>0</v>
      </c>
      <c r="AJ51" s="209">
        <v>0</v>
      </c>
      <c r="AK51" s="207">
        <v>0</v>
      </c>
      <c r="AL51" s="207">
        <v>0</v>
      </c>
      <c r="AM51" s="207">
        <v>0</v>
      </c>
      <c r="AN51" s="207">
        <v>0</v>
      </c>
      <c r="AO51" s="205">
        <v>0</v>
      </c>
      <c r="AP51" s="205">
        <v>0</v>
      </c>
      <c r="AQ51" s="205">
        <v>0</v>
      </c>
      <c r="AR51" s="205">
        <v>0</v>
      </c>
      <c r="AS51" s="207">
        <v>0</v>
      </c>
      <c r="AT51" s="209">
        <v>0</v>
      </c>
      <c r="AU51" s="207">
        <v>0</v>
      </c>
      <c r="AV51" s="207">
        <v>0</v>
      </c>
      <c r="AW51" s="207">
        <v>0</v>
      </c>
      <c r="AX51" s="207">
        <v>0</v>
      </c>
      <c r="AY51" s="205">
        <v>0</v>
      </c>
      <c r="AZ51" s="205">
        <v>0</v>
      </c>
      <c r="BA51" s="205">
        <v>0</v>
      </c>
      <c r="BB51" s="205">
        <v>0</v>
      </c>
      <c r="BC51" s="207">
        <v>0</v>
      </c>
      <c r="BD51" s="209">
        <f t="shared" si="20"/>
        <v>0.623</v>
      </c>
      <c r="BE51" s="207">
        <f t="shared" si="21"/>
        <v>0.63</v>
      </c>
      <c r="BF51" s="207">
        <f t="shared" si="22"/>
        <v>0</v>
      </c>
      <c r="BG51" s="207">
        <f t="shared" si="23"/>
        <v>0</v>
      </c>
      <c r="BH51" s="207">
        <f t="shared" si="24"/>
        <v>0</v>
      </c>
      <c r="BI51" s="205">
        <f t="shared" si="25"/>
        <v>0</v>
      </c>
      <c r="BJ51" s="205">
        <f t="shared" si="26"/>
        <v>0</v>
      </c>
      <c r="BK51" s="205">
        <f t="shared" si="27"/>
        <v>0</v>
      </c>
      <c r="BL51" s="205">
        <f t="shared" si="28"/>
        <v>0</v>
      </c>
      <c r="BN51" s="241"/>
    </row>
    <row r="52" spans="1:66" ht="283.5" x14ac:dyDescent="0.25">
      <c r="A52" s="210" t="s">
        <v>140</v>
      </c>
      <c r="B52" s="53" t="s">
        <v>505</v>
      </c>
      <c r="C52" s="212" t="s">
        <v>408</v>
      </c>
      <c r="D52" s="209">
        <v>3.4020000000000001</v>
      </c>
      <c r="E52" s="207">
        <v>0</v>
      </c>
      <c r="F52" s="209">
        <v>0</v>
      </c>
      <c r="G52" s="207">
        <v>0</v>
      </c>
      <c r="H52" s="207">
        <v>0</v>
      </c>
      <c r="I52" s="207">
        <v>0</v>
      </c>
      <c r="J52" s="207">
        <v>0</v>
      </c>
      <c r="K52" s="205">
        <v>0</v>
      </c>
      <c r="L52" s="205">
        <v>0</v>
      </c>
      <c r="M52" s="205">
        <v>0</v>
      </c>
      <c r="N52" s="205">
        <v>0</v>
      </c>
      <c r="O52" s="207">
        <v>0</v>
      </c>
      <c r="P52" s="209">
        <f>D52</f>
        <v>3.4020000000000001</v>
      </c>
      <c r="Q52" s="207">
        <v>1.26</v>
      </c>
      <c r="R52" s="207">
        <v>0</v>
      </c>
      <c r="S52" s="207">
        <v>0</v>
      </c>
      <c r="T52" s="207">
        <v>0</v>
      </c>
      <c r="U52" s="205">
        <v>0</v>
      </c>
      <c r="V52" s="205">
        <v>8</v>
      </c>
      <c r="W52" s="205">
        <v>9</v>
      </c>
      <c r="X52" s="205">
        <v>0</v>
      </c>
      <c r="Y52" s="207">
        <v>0</v>
      </c>
      <c r="Z52" s="209">
        <v>0</v>
      </c>
      <c r="AA52" s="207">
        <v>0</v>
      </c>
      <c r="AB52" s="207">
        <v>0</v>
      </c>
      <c r="AC52" s="207">
        <v>0</v>
      </c>
      <c r="AD52" s="207">
        <v>0</v>
      </c>
      <c r="AE52" s="205">
        <v>0</v>
      </c>
      <c r="AF52" s="205">
        <v>0</v>
      </c>
      <c r="AG52" s="205">
        <v>0</v>
      </c>
      <c r="AH52" s="205">
        <v>0</v>
      </c>
      <c r="AI52" s="207">
        <v>0</v>
      </c>
      <c r="AJ52" s="209">
        <v>0</v>
      </c>
      <c r="AK52" s="207">
        <v>0</v>
      </c>
      <c r="AL52" s="207">
        <v>0</v>
      </c>
      <c r="AM52" s="207">
        <v>0</v>
      </c>
      <c r="AN52" s="207">
        <v>0</v>
      </c>
      <c r="AO52" s="205">
        <v>0</v>
      </c>
      <c r="AP52" s="205">
        <v>0</v>
      </c>
      <c r="AQ52" s="205">
        <v>0</v>
      </c>
      <c r="AR52" s="205">
        <v>0</v>
      </c>
      <c r="AS52" s="207">
        <v>0</v>
      </c>
      <c r="AT52" s="209">
        <v>0</v>
      </c>
      <c r="AU52" s="207">
        <v>0</v>
      </c>
      <c r="AV52" s="207">
        <v>0</v>
      </c>
      <c r="AW52" s="207">
        <v>0</v>
      </c>
      <c r="AX52" s="207">
        <v>0</v>
      </c>
      <c r="AY52" s="205">
        <v>0</v>
      </c>
      <c r="AZ52" s="205">
        <v>0</v>
      </c>
      <c r="BA52" s="205">
        <v>0</v>
      </c>
      <c r="BB52" s="205">
        <v>0</v>
      </c>
      <c r="BC52" s="207">
        <v>0</v>
      </c>
      <c r="BD52" s="209">
        <f t="shared" si="20"/>
        <v>3.4020000000000001</v>
      </c>
      <c r="BE52" s="207">
        <f t="shared" si="21"/>
        <v>1.26</v>
      </c>
      <c r="BF52" s="207">
        <f t="shared" si="22"/>
        <v>0</v>
      </c>
      <c r="BG52" s="207">
        <f t="shared" si="23"/>
        <v>0</v>
      </c>
      <c r="BH52" s="207">
        <f t="shared" si="24"/>
        <v>0</v>
      </c>
      <c r="BI52" s="205">
        <f t="shared" si="25"/>
        <v>0</v>
      </c>
      <c r="BJ52" s="205">
        <f t="shared" si="26"/>
        <v>8</v>
      </c>
      <c r="BK52" s="205">
        <f t="shared" si="27"/>
        <v>9</v>
      </c>
      <c r="BL52" s="205">
        <f t="shared" si="28"/>
        <v>0</v>
      </c>
      <c r="BN52" s="241"/>
    </row>
    <row r="53" spans="1:66" ht="300" x14ac:dyDescent="0.25">
      <c r="A53" s="210" t="s">
        <v>140</v>
      </c>
      <c r="B53" s="211" t="s">
        <v>493</v>
      </c>
      <c r="C53" s="212" t="s">
        <v>409</v>
      </c>
      <c r="D53" s="209">
        <v>3.5640000000000001</v>
      </c>
      <c r="E53" s="207">
        <v>0</v>
      </c>
      <c r="F53" s="209">
        <v>0</v>
      </c>
      <c r="G53" s="207">
        <v>0</v>
      </c>
      <c r="H53" s="207">
        <v>0</v>
      </c>
      <c r="I53" s="207">
        <v>0</v>
      </c>
      <c r="J53" s="207">
        <v>0</v>
      </c>
      <c r="K53" s="205">
        <v>0</v>
      </c>
      <c r="L53" s="205">
        <v>0</v>
      </c>
      <c r="M53" s="205">
        <v>0</v>
      </c>
      <c r="N53" s="205">
        <v>0</v>
      </c>
      <c r="O53" s="207">
        <v>0</v>
      </c>
      <c r="P53" s="209">
        <v>0</v>
      </c>
      <c r="Q53" s="207">
        <v>0</v>
      </c>
      <c r="R53" s="207">
        <v>0</v>
      </c>
      <c r="S53" s="207">
        <v>0</v>
      </c>
      <c r="T53" s="207">
        <v>0</v>
      </c>
      <c r="U53" s="205">
        <v>0</v>
      </c>
      <c r="V53" s="205">
        <v>0</v>
      </c>
      <c r="W53" s="205">
        <v>0</v>
      </c>
      <c r="X53" s="205">
        <v>0</v>
      </c>
      <c r="Y53" s="207">
        <v>0</v>
      </c>
      <c r="Z53" s="209">
        <v>0</v>
      </c>
      <c r="AA53" s="207">
        <v>0</v>
      </c>
      <c r="AB53" s="207">
        <v>0</v>
      </c>
      <c r="AC53" s="207">
        <v>0</v>
      </c>
      <c r="AD53" s="207">
        <v>0</v>
      </c>
      <c r="AE53" s="205">
        <v>0</v>
      </c>
      <c r="AF53" s="205">
        <v>0</v>
      </c>
      <c r="AG53" s="205">
        <v>0</v>
      </c>
      <c r="AH53" s="205">
        <v>0</v>
      </c>
      <c r="AI53" s="207">
        <v>0</v>
      </c>
      <c r="AJ53" s="209">
        <f>D53</f>
        <v>3.5640000000000001</v>
      </c>
      <c r="AK53" s="207">
        <v>1</v>
      </c>
      <c r="AL53" s="207">
        <v>0</v>
      </c>
      <c r="AM53" s="207">
        <v>0</v>
      </c>
      <c r="AN53" s="207">
        <v>0</v>
      </c>
      <c r="AO53" s="205">
        <v>6</v>
      </c>
      <c r="AP53" s="205">
        <v>0</v>
      </c>
      <c r="AQ53" s="205">
        <v>9</v>
      </c>
      <c r="AR53" s="205">
        <v>0</v>
      </c>
      <c r="AS53" s="207">
        <v>0</v>
      </c>
      <c r="AT53" s="209">
        <v>0</v>
      </c>
      <c r="AU53" s="207">
        <v>0</v>
      </c>
      <c r="AV53" s="207">
        <v>0</v>
      </c>
      <c r="AW53" s="207">
        <v>0</v>
      </c>
      <c r="AX53" s="207">
        <v>0</v>
      </c>
      <c r="AY53" s="205">
        <v>0</v>
      </c>
      <c r="AZ53" s="205">
        <v>0</v>
      </c>
      <c r="BA53" s="205">
        <v>0</v>
      </c>
      <c r="BB53" s="205">
        <v>0</v>
      </c>
      <c r="BC53" s="207">
        <v>0</v>
      </c>
      <c r="BD53" s="209">
        <f t="shared" si="20"/>
        <v>3.5640000000000001</v>
      </c>
      <c r="BE53" s="207">
        <f t="shared" si="21"/>
        <v>1</v>
      </c>
      <c r="BF53" s="207">
        <f t="shared" si="22"/>
        <v>0</v>
      </c>
      <c r="BG53" s="207">
        <f t="shared" si="23"/>
        <v>0</v>
      </c>
      <c r="BH53" s="207">
        <f t="shared" si="24"/>
        <v>0</v>
      </c>
      <c r="BI53" s="205">
        <f t="shared" si="25"/>
        <v>6</v>
      </c>
      <c r="BJ53" s="205">
        <f t="shared" si="26"/>
        <v>0</v>
      </c>
      <c r="BK53" s="205">
        <f t="shared" si="27"/>
        <v>9</v>
      </c>
      <c r="BL53" s="205">
        <f t="shared" si="28"/>
        <v>0</v>
      </c>
      <c r="BN53" s="241"/>
    </row>
    <row r="54" spans="1:66" ht="300" x14ac:dyDescent="0.25">
      <c r="A54" s="210" t="s">
        <v>140</v>
      </c>
      <c r="B54" s="211" t="s">
        <v>494</v>
      </c>
      <c r="C54" s="212" t="s">
        <v>410</v>
      </c>
      <c r="D54" s="209">
        <v>2.4969999999999999</v>
      </c>
      <c r="E54" s="207">
        <v>0</v>
      </c>
      <c r="F54" s="209">
        <v>0</v>
      </c>
      <c r="G54" s="207">
        <v>0</v>
      </c>
      <c r="H54" s="207">
        <v>0</v>
      </c>
      <c r="I54" s="207">
        <v>0</v>
      </c>
      <c r="J54" s="207">
        <v>0</v>
      </c>
      <c r="K54" s="205">
        <v>0</v>
      </c>
      <c r="L54" s="205">
        <v>0</v>
      </c>
      <c r="M54" s="205">
        <v>0</v>
      </c>
      <c r="N54" s="205">
        <v>0</v>
      </c>
      <c r="O54" s="207">
        <v>0</v>
      </c>
      <c r="P54" s="209">
        <v>0</v>
      </c>
      <c r="Q54" s="207">
        <v>0</v>
      </c>
      <c r="R54" s="207">
        <v>0</v>
      </c>
      <c r="S54" s="207">
        <v>0</v>
      </c>
      <c r="T54" s="207">
        <v>0</v>
      </c>
      <c r="U54" s="205">
        <v>0</v>
      </c>
      <c r="V54" s="205">
        <v>0</v>
      </c>
      <c r="W54" s="205">
        <v>0</v>
      </c>
      <c r="X54" s="205">
        <v>0</v>
      </c>
      <c r="Y54" s="207">
        <v>0</v>
      </c>
      <c r="Z54" s="209">
        <v>0</v>
      </c>
      <c r="AA54" s="207">
        <v>0</v>
      </c>
      <c r="AB54" s="207">
        <v>0</v>
      </c>
      <c r="AC54" s="207">
        <v>0</v>
      </c>
      <c r="AD54" s="207">
        <v>0</v>
      </c>
      <c r="AE54" s="205">
        <v>0</v>
      </c>
      <c r="AF54" s="205">
        <v>0</v>
      </c>
      <c r="AG54" s="205">
        <v>0</v>
      </c>
      <c r="AH54" s="205">
        <v>0</v>
      </c>
      <c r="AI54" s="207">
        <v>0</v>
      </c>
      <c r="AJ54" s="209">
        <v>0</v>
      </c>
      <c r="AK54" s="207">
        <v>0</v>
      </c>
      <c r="AL54" s="207">
        <v>0</v>
      </c>
      <c r="AM54" s="207">
        <v>0</v>
      </c>
      <c r="AN54" s="207">
        <v>0</v>
      </c>
      <c r="AO54" s="205">
        <v>0</v>
      </c>
      <c r="AP54" s="205">
        <v>0</v>
      </c>
      <c r="AQ54" s="205">
        <v>0</v>
      </c>
      <c r="AR54" s="205">
        <v>0</v>
      </c>
      <c r="AS54" s="207">
        <v>0</v>
      </c>
      <c r="AT54" s="209">
        <v>2.4969999999999999</v>
      </c>
      <c r="AU54" s="207">
        <v>0.4</v>
      </c>
      <c r="AV54" s="207">
        <v>0</v>
      </c>
      <c r="AW54" s="207">
        <v>0</v>
      </c>
      <c r="AX54" s="207">
        <v>0</v>
      </c>
      <c r="AY54" s="205">
        <v>0</v>
      </c>
      <c r="AZ54" s="205">
        <v>5</v>
      </c>
      <c r="BA54" s="205">
        <v>7</v>
      </c>
      <c r="BB54" s="205">
        <v>0</v>
      </c>
      <c r="BC54" s="207">
        <v>0</v>
      </c>
      <c r="BD54" s="209">
        <f t="shared" si="20"/>
        <v>2.4969999999999999</v>
      </c>
      <c r="BE54" s="207">
        <f t="shared" si="21"/>
        <v>0.4</v>
      </c>
      <c r="BF54" s="207">
        <f t="shared" si="22"/>
        <v>0</v>
      </c>
      <c r="BG54" s="207">
        <f t="shared" si="23"/>
        <v>0</v>
      </c>
      <c r="BH54" s="207">
        <f t="shared" si="24"/>
        <v>0</v>
      </c>
      <c r="BI54" s="205">
        <f t="shared" si="25"/>
        <v>0</v>
      </c>
      <c r="BJ54" s="205">
        <f t="shared" si="26"/>
        <v>5</v>
      </c>
      <c r="BK54" s="205">
        <f t="shared" si="27"/>
        <v>7</v>
      </c>
      <c r="BL54" s="205">
        <f t="shared" si="28"/>
        <v>0</v>
      </c>
      <c r="BN54" s="241"/>
    </row>
    <row r="55" spans="1:66" ht="47.25" x14ac:dyDescent="0.25">
      <c r="A55" s="208" t="s">
        <v>141</v>
      </c>
      <c r="B55" s="208" t="s">
        <v>223</v>
      </c>
      <c r="C55" s="207" t="s">
        <v>259</v>
      </c>
      <c r="D55" s="209">
        <f>SUM(D56,D57)</f>
        <v>8.9550000000000001</v>
      </c>
      <c r="E55" s="207">
        <f t="shared" ref="E55:BB55" si="36">SUM(E56,E57)</f>
        <v>0</v>
      </c>
      <c r="F55" s="209">
        <f t="shared" si="36"/>
        <v>1.145</v>
      </c>
      <c r="G55" s="207">
        <f t="shared" si="36"/>
        <v>0</v>
      </c>
      <c r="H55" s="207">
        <f t="shared" si="36"/>
        <v>0</v>
      </c>
      <c r="I55" s="207">
        <f t="shared" si="36"/>
        <v>0.4</v>
      </c>
      <c r="J55" s="207">
        <f t="shared" si="36"/>
        <v>0</v>
      </c>
      <c r="K55" s="205">
        <f t="shared" si="36"/>
        <v>0</v>
      </c>
      <c r="L55" s="205">
        <f t="shared" si="36"/>
        <v>0</v>
      </c>
      <c r="M55" s="205">
        <f t="shared" si="36"/>
        <v>0</v>
      </c>
      <c r="N55" s="205">
        <f t="shared" si="36"/>
        <v>4</v>
      </c>
      <c r="O55" s="207">
        <f t="shared" si="36"/>
        <v>0</v>
      </c>
      <c r="P55" s="209">
        <f t="shared" si="36"/>
        <v>0.871</v>
      </c>
      <c r="Q55" s="207">
        <f t="shared" si="36"/>
        <v>0</v>
      </c>
      <c r="R55" s="207">
        <f t="shared" si="36"/>
        <v>0</v>
      </c>
      <c r="S55" s="207">
        <f t="shared" si="36"/>
        <v>0.44</v>
      </c>
      <c r="T55" s="207">
        <f t="shared" si="36"/>
        <v>0</v>
      </c>
      <c r="U55" s="205">
        <f t="shared" si="36"/>
        <v>0</v>
      </c>
      <c r="V55" s="205">
        <f t="shared" si="36"/>
        <v>0</v>
      </c>
      <c r="W55" s="205">
        <f t="shared" si="36"/>
        <v>0</v>
      </c>
      <c r="X55" s="205">
        <f t="shared" si="36"/>
        <v>0</v>
      </c>
      <c r="Y55" s="207">
        <f t="shared" si="36"/>
        <v>0</v>
      </c>
      <c r="Z55" s="209">
        <f t="shared" si="36"/>
        <v>4.2880000000000003</v>
      </c>
      <c r="AA55" s="207">
        <f t="shared" si="36"/>
        <v>0</v>
      </c>
      <c r="AB55" s="207">
        <f t="shared" si="36"/>
        <v>0</v>
      </c>
      <c r="AC55" s="209">
        <f t="shared" si="36"/>
        <v>1.5170000000000001</v>
      </c>
      <c r="AD55" s="207">
        <f t="shared" si="36"/>
        <v>0</v>
      </c>
      <c r="AE55" s="205">
        <f t="shared" si="36"/>
        <v>0</v>
      </c>
      <c r="AF55" s="205">
        <f t="shared" si="36"/>
        <v>0</v>
      </c>
      <c r="AG55" s="205">
        <f t="shared" si="36"/>
        <v>0</v>
      </c>
      <c r="AH55" s="205">
        <f t="shared" si="36"/>
        <v>0</v>
      </c>
      <c r="AI55" s="207">
        <f t="shared" si="36"/>
        <v>0</v>
      </c>
      <c r="AJ55" s="209">
        <f t="shared" si="36"/>
        <v>0.80100000000000005</v>
      </c>
      <c r="AK55" s="207">
        <f t="shared" si="36"/>
        <v>0</v>
      </c>
      <c r="AL55" s="207">
        <f t="shared" si="36"/>
        <v>0</v>
      </c>
      <c r="AM55" s="207">
        <f t="shared" si="36"/>
        <v>0.3</v>
      </c>
      <c r="AN55" s="207">
        <f t="shared" si="36"/>
        <v>0</v>
      </c>
      <c r="AO55" s="205">
        <f t="shared" si="36"/>
        <v>0</v>
      </c>
      <c r="AP55" s="205">
        <f t="shared" si="36"/>
        <v>0</v>
      </c>
      <c r="AQ55" s="205">
        <f t="shared" si="36"/>
        <v>0</v>
      </c>
      <c r="AR55" s="205">
        <f t="shared" si="36"/>
        <v>0</v>
      </c>
      <c r="AS55" s="207">
        <f t="shared" si="36"/>
        <v>0</v>
      </c>
      <c r="AT55" s="209">
        <f t="shared" si="36"/>
        <v>1.85</v>
      </c>
      <c r="AU55" s="207">
        <f t="shared" si="36"/>
        <v>0</v>
      </c>
      <c r="AV55" s="207">
        <f t="shared" si="36"/>
        <v>0</v>
      </c>
      <c r="AW55" s="207">
        <f t="shared" si="36"/>
        <v>0.59000000000000008</v>
      </c>
      <c r="AX55" s="207">
        <f t="shared" si="36"/>
        <v>0</v>
      </c>
      <c r="AY55" s="205">
        <f t="shared" si="36"/>
        <v>0</v>
      </c>
      <c r="AZ55" s="205">
        <f t="shared" si="36"/>
        <v>0</v>
      </c>
      <c r="BA55" s="205">
        <f t="shared" si="36"/>
        <v>0</v>
      </c>
      <c r="BB55" s="205">
        <f t="shared" si="36"/>
        <v>0</v>
      </c>
      <c r="BC55" s="207">
        <v>0</v>
      </c>
      <c r="BD55" s="209">
        <f t="shared" si="20"/>
        <v>8.9550000000000001</v>
      </c>
      <c r="BE55" s="207">
        <f t="shared" si="21"/>
        <v>0</v>
      </c>
      <c r="BF55" s="207">
        <f t="shared" si="22"/>
        <v>0</v>
      </c>
      <c r="BG55" s="207">
        <f t="shared" si="23"/>
        <v>3.2469999999999999</v>
      </c>
      <c r="BH55" s="207">
        <f t="shared" si="24"/>
        <v>0</v>
      </c>
      <c r="BI55" s="205">
        <f t="shared" si="25"/>
        <v>0</v>
      </c>
      <c r="BJ55" s="205">
        <f t="shared" si="26"/>
        <v>0</v>
      </c>
      <c r="BK55" s="205">
        <f t="shared" si="27"/>
        <v>0</v>
      </c>
      <c r="BL55" s="205">
        <f t="shared" si="28"/>
        <v>4</v>
      </c>
      <c r="BN55" s="241"/>
    </row>
    <row r="56" spans="1:66" ht="31.5" x14ac:dyDescent="0.25">
      <c r="A56" s="208" t="s">
        <v>224</v>
      </c>
      <c r="B56" s="208" t="s">
        <v>225</v>
      </c>
      <c r="C56" s="207" t="s">
        <v>259</v>
      </c>
      <c r="D56" s="209">
        <v>0</v>
      </c>
      <c r="E56" s="207">
        <v>0</v>
      </c>
      <c r="F56" s="209">
        <v>0</v>
      </c>
      <c r="G56" s="207">
        <v>0</v>
      </c>
      <c r="H56" s="207">
        <v>0</v>
      </c>
      <c r="I56" s="207">
        <v>0</v>
      </c>
      <c r="J56" s="207">
        <v>0</v>
      </c>
      <c r="K56" s="205">
        <v>0</v>
      </c>
      <c r="L56" s="205">
        <v>0</v>
      </c>
      <c r="M56" s="205">
        <v>0</v>
      </c>
      <c r="N56" s="205">
        <v>0</v>
      </c>
      <c r="O56" s="207">
        <v>0</v>
      </c>
      <c r="P56" s="209">
        <v>0</v>
      </c>
      <c r="Q56" s="207">
        <v>0</v>
      </c>
      <c r="R56" s="207">
        <v>0</v>
      </c>
      <c r="S56" s="207">
        <v>0</v>
      </c>
      <c r="T56" s="207">
        <v>0</v>
      </c>
      <c r="U56" s="205">
        <v>0</v>
      </c>
      <c r="V56" s="205">
        <v>0</v>
      </c>
      <c r="W56" s="205">
        <v>0</v>
      </c>
      <c r="X56" s="205">
        <v>0</v>
      </c>
      <c r="Y56" s="207">
        <v>0</v>
      </c>
      <c r="Z56" s="209">
        <v>0</v>
      </c>
      <c r="AA56" s="207">
        <v>0</v>
      </c>
      <c r="AB56" s="207">
        <v>0</v>
      </c>
      <c r="AC56" s="207">
        <v>0</v>
      </c>
      <c r="AD56" s="207">
        <v>0</v>
      </c>
      <c r="AE56" s="205">
        <v>0</v>
      </c>
      <c r="AF56" s="205">
        <v>0</v>
      </c>
      <c r="AG56" s="205">
        <v>0</v>
      </c>
      <c r="AH56" s="205">
        <v>0</v>
      </c>
      <c r="AI56" s="207">
        <v>0</v>
      </c>
      <c r="AJ56" s="209">
        <v>0</v>
      </c>
      <c r="AK56" s="207">
        <v>0</v>
      </c>
      <c r="AL56" s="207">
        <v>0</v>
      </c>
      <c r="AM56" s="207">
        <v>0</v>
      </c>
      <c r="AN56" s="207">
        <v>0</v>
      </c>
      <c r="AO56" s="205">
        <v>0</v>
      </c>
      <c r="AP56" s="205">
        <v>0</v>
      </c>
      <c r="AQ56" s="205">
        <v>0</v>
      </c>
      <c r="AR56" s="205">
        <v>0</v>
      </c>
      <c r="AS56" s="207">
        <v>0</v>
      </c>
      <c r="AT56" s="209">
        <v>0</v>
      </c>
      <c r="AU56" s="207">
        <v>0</v>
      </c>
      <c r="AV56" s="207">
        <v>0</v>
      </c>
      <c r="AW56" s="207">
        <v>0</v>
      </c>
      <c r="AX56" s="207">
        <v>0</v>
      </c>
      <c r="AY56" s="205">
        <v>0</v>
      </c>
      <c r="AZ56" s="205">
        <v>0</v>
      </c>
      <c r="BA56" s="205">
        <v>0</v>
      </c>
      <c r="BB56" s="205">
        <v>0</v>
      </c>
      <c r="BC56" s="207">
        <v>0</v>
      </c>
      <c r="BD56" s="209">
        <f>F56+P56+Z56+AJ56+AT56</f>
        <v>0</v>
      </c>
      <c r="BE56" s="207">
        <f t="shared" si="21"/>
        <v>0</v>
      </c>
      <c r="BF56" s="207">
        <f t="shared" si="22"/>
        <v>0</v>
      </c>
      <c r="BG56" s="207">
        <f t="shared" si="23"/>
        <v>0</v>
      </c>
      <c r="BH56" s="207">
        <f t="shared" si="24"/>
        <v>0</v>
      </c>
      <c r="BI56" s="205">
        <f t="shared" si="25"/>
        <v>0</v>
      </c>
      <c r="BJ56" s="205">
        <f t="shared" si="26"/>
        <v>0</v>
      </c>
      <c r="BK56" s="205">
        <f t="shared" si="27"/>
        <v>0</v>
      </c>
      <c r="BL56" s="205">
        <f t="shared" si="28"/>
        <v>0</v>
      </c>
      <c r="BN56" s="241"/>
    </row>
    <row r="57" spans="1:66" ht="31.5" x14ac:dyDescent="0.25">
      <c r="A57" s="208" t="s">
        <v>226</v>
      </c>
      <c r="B57" s="208" t="s">
        <v>227</v>
      </c>
      <c r="C57" s="222" t="s">
        <v>260</v>
      </c>
      <c r="D57" s="209">
        <f t="shared" ref="D57:N57" si="37">SUM(D58:D66)</f>
        <v>8.9550000000000001</v>
      </c>
      <c r="E57" s="207">
        <f t="shared" si="37"/>
        <v>0</v>
      </c>
      <c r="F57" s="209">
        <f t="shared" si="37"/>
        <v>1.145</v>
      </c>
      <c r="G57" s="207">
        <f t="shared" si="37"/>
        <v>0</v>
      </c>
      <c r="H57" s="207">
        <f t="shared" si="37"/>
        <v>0</v>
      </c>
      <c r="I57" s="207">
        <f t="shared" si="37"/>
        <v>0.4</v>
      </c>
      <c r="J57" s="207">
        <f t="shared" si="37"/>
        <v>0</v>
      </c>
      <c r="K57" s="205">
        <f t="shared" si="37"/>
        <v>0</v>
      </c>
      <c r="L57" s="205">
        <f t="shared" si="37"/>
        <v>0</v>
      </c>
      <c r="M57" s="205">
        <f t="shared" si="37"/>
        <v>0</v>
      </c>
      <c r="N57" s="205">
        <f t="shared" si="37"/>
        <v>4</v>
      </c>
      <c r="O57" s="207">
        <f t="shared" ref="O57:BB57" si="38">SUM(O58:O66)</f>
        <v>0</v>
      </c>
      <c r="P57" s="209">
        <f t="shared" si="38"/>
        <v>0.871</v>
      </c>
      <c r="Q57" s="207">
        <f t="shared" si="38"/>
        <v>0</v>
      </c>
      <c r="R57" s="207">
        <f t="shared" si="38"/>
        <v>0</v>
      </c>
      <c r="S57" s="207">
        <f t="shared" si="38"/>
        <v>0.44</v>
      </c>
      <c r="T57" s="207">
        <f t="shared" si="38"/>
        <v>0</v>
      </c>
      <c r="U57" s="205">
        <f t="shared" si="38"/>
        <v>0</v>
      </c>
      <c r="V57" s="205">
        <f t="shared" si="38"/>
        <v>0</v>
      </c>
      <c r="W57" s="205">
        <f t="shared" si="38"/>
        <v>0</v>
      </c>
      <c r="X57" s="205">
        <f t="shared" si="38"/>
        <v>0</v>
      </c>
      <c r="Y57" s="207">
        <f t="shared" si="38"/>
        <v>0</v>
      </c>
      <c r="Z57" s="209">
        <f t="shared" si="38"/>
        <v>4.2880000000000003</v>
      </c>
      <c r="AA57" s="207">
        <f t="shared" si="38"/>
        <v>0</v>
      </c>
      <c r="AB57" s="207">
        <f t="shared" si="38"/>
        <v>0</v>
      </c>
      <c r="AC57" s="209">
        <f t="shared" si="38"/>
        <v>1.5170000000000001</v>
      </c>
      <c r="AD57" s="207">
        <f t="shared" si="38"/>
        <v>0</v>
      </c>
      <c r="AE57" s="205">
        <f t="shared" si="38"/>
        <v>0</v>
      </c>
      <c r="AF57" s="205">
        <f t="shared" si="38"/>
        <v>0</v>
      </c>
      <c r="AG57" s="205">
        <f t="shared" si="38"/>
        <v>0</v>
      </c>
      <c r="AH57" s="205">
        <f t="shared" si="38"/>
        <v>0</v>
      </c>
      <c r="AI57" s="207">
        <f t="shared" si="38"/>
        <v>0</v>
      </c>
      <c r="AJ57" s="209">
        <f t="shared" si="38"/>
        <v>0.80100000000000005</v>
      </c>
      <c r="AK57" s="207">
        <f t="shared" si="38"/>
        <v>0</v>
      </c>
      <c r="AL57" s="207">
        <f t="shared" si="38"/>
        <v>0</v>
      </c>
      <c r="AM57" s="207">
        <f t="shared" si="38"/>
        <v>0.3</v>
      </c>
      <c r="AN57" s="207">
        <f t="shared" si="38"/>
        <v>0</v>
      </c>
      <c r="AO57" s="205">
        <f t="shared" si="38"/>
        <v>0</v>
      </c>
      <c r="AP57" s="205">
        <f t="shared" si="38"/>
        <v>0</v>
      </c>
      <c r="AQ57" s="205">
        <f t="shared" si="38"/>
        <v>0</v>
      </c>
      <c r="AR57" s="205">
        <f t="shared" si="38"/>
        <v>0</v>
      </c>
      <c r="AS57" s="207">
        <f t="shared" si="38"/>
        <v>0</v>
      </c>
      <c r="AT57" s="209">
        <f t="shared" si="38"/>
        <v>1.85</v>
      </c>
      <c r="AU57" s="207">
        <f t="shared" si="38"/>
        <v>0</v>
      </c>
      <c r="AV57" s="207">
        <f t="shared" si="38"/>
        <v>0</v>
      </c>
      <c r="AW57" s="207">
        <f t="shared" si="38"/>
        <v>0.59000000000000008</v>
      </c>
      <c r="AX57" s="207">
        <f t="shared" si="38"/>
        <v>0</v>
      </c>
      <c r="AY57" s="205">
        <f t="shared" si="38"/>
        <v>0</v>
      </c>
      <c r="AZ57" s="205">
        <f t="shared" si="38"/>
        <v>0</v>
      </c>
      <c r="BA57" s="205">
        <f t="shared" si="38"/>
        <v>0</v>
      </c>
      <c r="BB57" s="205">
        <f t="shared" si="38"/>
        <v>0</v>
      </c>
      <c r="BC57" s="207">
        <f t="shared" ref="BC57" si="39">BC58</f>
        <v>0</v>
      </c>
      <c r="BD57" s="209">
        <f t="shared" ref="BD57:BD71" si="40">F57+P57+Z57+AJ57+AT57</f>
        <v>8.9550000000000001</v>
      </c>
      <c r="BE57" s="207">
        <f t="shared" ref="BE57:BE71" si="41">G57+Q57+AA57+AK57+AU57</f>
        <v>0</v>
      </c>
      <c r="BF57" s="207">
        <f t="shared" ref="BF57:BF71" si="42">H57+R57+AB57+AL57+AV57</f>
        <v>0</v>
      </c>
      <c r="BG57" s="207">
        <f t="shared" ref="BG57:BG71" si="43">I57+S57+AC57+AM57+AW57</f>
        <v>3.2469999999999999</v>
      </c>
      <c r="BH57" s="207">
        <f t="shared" ref="BH57:BH71" si="44">J57+T57+AD57+AN57+AX57</f>
        <v>0</v>
      </c>
      <c r="BI57" s="205">
        <f t="shared" si="25"/>
        <v>0</v>
      </c>
      <c r="BJ57" s="205">
        <f t="shared" si="26"/>
        <v>0</v>
      </c>
      <c r="BK57" s="205">
        <f t="shared" si="27"/>
        <v>0</v>
      </c>
      <c r="BL57" s="205">
        <f t="shared" si="28"/>
        <v>4</v>
      </c>
      <c r="BN57" s="241"/>
    </row>
    <row r="58" spans="1:66" ht="141.75" x14ac:dyDescent="0.25">
      <c r="A58" s="213" t="s">
        <v>226</v>
      </c>
      <c r="B58" s="214" t="s">
        <v>495</v>
      </c>
      <c r="C58" s="214" t="s">
        <v>411</v>
      </c>
      <c r="D58" s="209">
        <v>0.47799999999999998</v>
      </c>
      <c r="E58" s="207">
        <v>0</v>
      </c>
      <c r="F58" s="215">
        <f>D58</f>
        <v>0.47799999999999998</v>
      </c>
      <c r="G58" s="207">
        <v>0</v>
      </c>
      <c r="H58" s="207">
        <v>0</v>
      </c>
      <c r="I58" s="207">
        <v>0.22</v>
      </c>
      <c r="J58" s="207">
        <v>0</v>
      </c>
      <c r="K58" s="205">
        <v>0</v>
      </c>
      <c r="L58" s="205">
        <v>0</v>
      </c>
      <c r="M58" s="205">
        <v>0</v>
      </c>
      <c r="N58" s="205">
        <v>4</v>
      </c>
      <c r="O58" s="207">
        <v>0</v>
      </c>
      <c r="P58" s="215">
        <v>0</v>
      </c>
      <c r="Q58" s="207">
        <v>0</v>
      </c>
      <c r="R58" s="207">
        <v>0</v>
      </c>
      <c r="S58" s="207">
        <v>0</v>
      </c>
      <c r="T58" s="207">
        <v>0</v>
      </c>
      <c r="U58" s="205">
        <v>0</v>
      </c>
      <c r="V58" s="205">
        <v>0</v>
      </c>
      <c r="W58" s="205">
        <v>0</v>
      </c>
      <c r="X58" s="205">
        <v>0</v>
      </c>
      <c r="Y58" s="207">
        <v>0</v>
      </c>
      <c r="Z58" s="215">
        <v>0</v>
      </c>
      <c r="AA58" s="207">
        <v>0</v>
      </c>
      <c r="AB58" s="207">
        <v>0</v>
      </c>
      <c r="AC58" s="207">
        <v>0</v>
      </c>
      <c r="AD58" s="207">
        <v>0</v>
      </c>
      <c r="AE58" s="205">
        <v>0</v>
      </c>
      <c r="AF58" s="205">
        <v>0</v>
      </c>
      <c r="AG58" s="205">
        <v>0</v>
      </c>
      <c r="AH58" s="205">
        <v>0</v>
      </c>
      <c r="AI58" s="207">
        <v>0</v>
      </c>
      <c r="AJ58" s="215">
        <v>0</v>
      </c>
      <c r="AK58" s="207">
        <v>0</v>
      </c>
      <c r="AL58" s="207">
        <v>0</v>
      </c>
      <c r="AM58" s="207">
        <v>0</v>
      </c>
      <c r="AN58" s="207">
        <v>0</v>
      </c>
      <c r="AO58" s="205">
        <v>0</v>
      </c>
      <c r="AP58" s="205">
        <v>0</v>
      </c>
      <c r="AQ58" s="205">
        <v>0</v>
      </c>
      <c r="AR58" s="205">
        <v>0</v>
      </c>
      <c r="AS58" s="207">
        <v>0</v>
      </c>
      <c r="AT58" s="215">
        <v>0</v>
      </c>
      <c r="AU58" s="207">
        <v>0</v>
      </c>
      <c r="AV58" s="207">
        <v>0</v>
      </c>
      <c r="AW58" s="207">
        <v>0</v>
      </c>
      <c r="AX58" s="207">
        <v>0</v>
      </c>
      <c r="AY58" s="205">
        <v>0</v>
      </c>
      <c r="AZ58" s="205">
        <v>0</v>
      </c>
      <c r="BA58" s="205">
        <v>0</v>
      </c>
      <c r="BB58" s="205">
        <v>0</v>
      </c>
      <c r="BC58" s="207">
        <v>0</v>
      </c>
      <c r="BD58" s="215">
        <f t="shared" si="40"/>
        <v>0.47799999999999998</v>
      </c>
      <c r="BE58" s="207">
        <f t="shared" si="41"/>
        <v>0</v>
      </c>
      <c r="BF58" s="207">
        <f t="shared" si="42"/>
        <v>0</v>
      </c>
      <c r="BG58" s="207">
        <f t="shared" si="43"/>
        <v>0.22</v>
      </c>
      <c r="BH58" s="207">
        <f t="shared" si="44"/>
        <v>0</v>
      </c>
      <c r="BI58" s="205">
        <f t="shared" si="25"/>
        <v>0</v>
      </c>
      <c r="BJ58" s="205">
        <f t="shared" si="26"/>
        <v>0</v>
      </c>
      <c r="BK58" s="205">
        <f t="shared" si="27"/>
        <v>0</v>
      </c>
      <c r="BL58" s="205">
        <f t="shared" si="28"/>
        <v>4</v>
      </c>
      <c r="BN58" s="241"/>
    </row>
    <row r="59" spans="1:66" ht="78.75" x14ac:dyDescent="0.25">
      <c r="A59" s="213" t="s">
        <v>226</v>
      </c>
      <c r="B59" s="214" t="s">
        <v>496</v>
      </c>
      <c r="C59" s="214" t="s">
        <v>412</v>
      </c>
      <c r="D59" s="209">
        <v>0.66700000000000004</v>
      </c>
      <c r="E59" s="207">
        <v>0</v>
      </c>
      <c r="F59" s="215">
        <f>D59</f>
        <v>0.66700000000000004</v>
      </c>
      <c r="G59" s="207">
        <v>0</v>
      </c>
      <c r="H59" s="207">
        <v>0</v>
      </c>
      <c r="I59" s="207">
        <v>0.18</v>
      </c>
      <c r="J59" s="207">
        <v>0</v>
      </c>
      <c r="K59" s="205">
        <v>0</v>
      </c>
      <c r="L59" s="205">
        <v>0</v>
      </c>
      <c r="M59" s="205">
        <v>0</v>
      </c>
      <c r="N59" s="205">
        <v>0</v>
      </c>
      <c r="O59" s="207">
        <v>0</v>
      </c>
      <c r="P59" s="215">
        <v>0</v>
      </c>
      <c r="Q59" s="207">
        <v>0</v>
      </c>
      <c r="R59" s="207">
        <v>0</v>
      </c>
      <c r="S59" s="207">
        <v>0</v>
      </c>
      <c r="T59" s="207">
        <v>0</v>
      </c>
      <c r="U59" s="205">
        <v>0</v>
      </c>
      <c r="V59" s="205">
        <v>0</v>
      </c>
      <c r="W59" s="205">
        <v>0</v>
      </c>
      <c r="X59" s="205">
        <v>0</v>
      </c>
      <c r="Y59" s="207">
        <v>0</v>
      </c>
      <c r="Z59" s="215">
        <v>0</v>
      </c>
      <c r="AA59" s="207">
        <v>0</v>
      </c>
      <c r="AB59" s="207">
        <v>0</v>
      </c>
      <c r="AC59" s="207">
        <v>0</v>
      </c>
      <c r="AD59" s="207">
        <v>0</v>
      </c>
      <c r="AE59" s="205">
        <v>0</v>
      </c>
      <c r="AF59" s="205">
        <v>0</v>
      </c>
      <c r="AG59" s="205">
        <v>0</v>
      </c>
      <c r="AH59" s="205">
        <v>0</v>
      </c>
      <c r="AI59" s="207">
        <v>0</v>
      </c>
      <c r="AJ59" s="215">
        <v>0</v>
      </c>
      <c r="AK59" s="207">
        <v>0</v>
      </c>
      <c r="AL59" s="207">
        <v>0</v>
      </c>
      <c r="AM59" s="207">
        <v>0</v>
      </c>
      <c r="AN59" s="207">
        <v>0</v>
      </c>
      <c r="AO59" s="205">
        <v>0</v>
      </c>
      <c r="AP59" s="205">
        <v>0</v>
      </c>
      <c r="AQ59" s="205">
        <v>0</v>
      </c>
      <c r="AR59" s="205">
        <v>0</v>
      </c>
      <c r="AS59" s="207">
        <v>0</v>
      </c>
      <c r="AT59" s="215">
        <v>0</v>
      </c>
      <c r="AU59" s="207">
        <v>0</v>
      </c>
      <c r="AV59" s="207">
        <v>0</v>
      </c>
      <c r="AW59" s="207">
        <v>0</v>
      </c>
      <c r="AX59" s="207">
        <v>0</v>
      </c>
      <c r="AY59" s="205">
        <v>0</v>
      </c>
      <c r="AZ59" s="205">
        <v>0</v>
      </c>
      <c r="BA59" s="205">
        <v>0</v>
      </c>
      <c r="BB59" s="205">
        <v>0</v>
      </c>
      <c r="BC59" s="207">
        <f t="shared" ref="BC59" si="45">BC60</f>
        <v>0</v>
      </c>
      <c r="BD59" s="215">
        <f t="shared" si="40"/>
        <v>0.66700000000000004</v>
      </c>
      <c r="BE59" s="207">
        <f t="shared" si="41"/>
        <v>0</v>
      </c>
      <c r="BF59" s="207">
        <f t="shared" si="42"/>
        <v>0</v>
      </c>
      <c r="BG59" s="207">
        <f t="shared" si="43"/>
        <v>0.18</v>
      </c>
      <c r="BH59" s="207">
        <f t="shared" si="44"/>
        <v>0</v>
      </c>
      <c r="BI59" s="205">
        <f t="shared" si="25"/>
        <v>0</v>
      </c>
      <c r="BJ59" s="205">
        <f t="shared" si="26"/>
        <v>0</v>
      </c>
      <c r="BK59" s="205">
        <f t="shared" si="27"/>
        <v>0</v>
      </c>
      <c r="BL59" s="205">
        <f t="shared" si="28"/>
        <v>0</v>
      </c>
      <c r="BN59" s="241"/>
    </row>
    <row r="60" spans="1:66" ht="78.75" x14ac:dyDescent="0.25">
      <c r="A60" s="213" t="s">
        <v>226</v>
      </c>
      <c r="B60" s="214" t="s">
        <v>499</v>
      </c>
      <c r="C60" s="214" t="s">
        <v>413</v>
      </c>
      <c r="D60" s="209">
        <v>0.30499999999999999</v>
      </c>
      <c r="E60" s="207">
        <v>0</v>
      </c>
      <c r="F60" s="209">
        <v>0</v>
      </c>
      <c r="G60" s="207">
        <v>0</v>
      </c>
      <c r="H60" s="207">
        <v>0</v>
      </c>
      <c r="I60" s="207">
        <v>0</v>
      </c>
      <c r="J60" s="207">
        <v>0</v>
      </c>
      <c r="K60" s="205">
        <v>0</v>
      </c>
      <c r="L60" s="205">
        <v>0</v>
      </c>
      <c r="M60" s="205">
        <v>0</v>
      </c>
      <c r="N60" s="205">
        <v>0</v>
      </c>
      <c r="O60" s="207">
        <v>0</v>
      </c>
      <c r="P60" s="209">
        <f>D60</f>
        <v>0.30499999999999999</v>
      </c>
      <c r="Q60" s="207">
        <v>0</v>
      </c>
      <c r="R60" s="207">
        <v>0</v>
      </c>
      <c r="S60" s="207">
        <v>0.08</v>
      </c>
      <c r="T60" s="207">
        <v>0</v>
      </c>
      <c r="U60" s="205">
        <v>0</v>
      </c>
      <c r="V60" s="205">
        <v>0</v>
      </c>
      <c r="W60" s="205">
        <v>0</v>
      </c>
      <c r="X60" s="205">
        <v>0</v>
      </c>
      <c r="Y60" s="207">
        <v>0</v>
      </c>
      <c r="Z60" s="209">
        <v>0</v>
      </c>
      <c r="AA60" s="207">
        <v>0</v>
      </c>
      <c r="AB60" s="207">
        <v>0</v>
      </c>
      <c r="AC60" s="207">
        <v>0</v>
      </c>
      <c r="AD60" s="207">
        <v>0</v>
      </c>
      <c r="AE60" s="205">
        <v>0</v>
      </c>
      <c r="AF60" s="205">
        <v>0</v>
      </c>
      <c r="AG60" s="205">
        <v>0</v>
      </c>
      <c r="AH60" s="205">
        <v>0</v>
      </c>
      <c r="AI60" s="207">
        <v>0</v>
      </c>
      <c r="AJ60" s="209">
        <v>0</v>
      </c>
      <c r="AK60" s="207">
        <v>0</v>
      </c>
      <c r="AL60" s="207">
        <v>0</v>
      </c>
      <c r="AM60" s="207">
        <v>0</v>
      </c>
      <c r="AN60" s="207">
        <v>0</v>
      </c>
      <c r="AO60" s="205">
        <v>0</v>
      </c>
      <c r="AP60" s="205">
        <v>0</v>
      </c>
      <c r="AQ60" s="205">
        <v>0</v>
      </c>
      <c r="AR60" s="205">
        <v>0</v>
      </c>
      <c r="AS60" s="207">
        <v>0</v>
      </c>
      <c r="AT60" s="209">
        <v>0</v>
      </c>
      <c r="AU60" s="207">
        <v>0</v>
      </c>
      <c r="AV60" s="207">
        <v>0</v>
      </c>
      <c r="AW60" s="207">
        <v>0</v>
      </c>
      <c r="AX60" s="207">
        <v>0</v>
      </c>
      <c r="AY60" s="205">
        <v>0</v>
      </c>
      <c r="AZ60" s="205">
        <v>0</v>
      </c>
      <c r="BA60" s="205">
        <v>0</v>
      </c>
      <c r="BB60" s="205">
        <v>0</v>
      </c>
      <c r="BC60" s="207">
        <v>0</v>
      </c>
      <c r="BD60" s="209">
        <f t="shared" si="40"/>
        <v>0.30499999999999999</v>
      </c>
      <c r="BE60" s="207">
        <f t="shared" si="41"/>
        <v>0</v>
      </c>
      <c r="BF60" s="207">
        <f t="shared" si="42"/>
        <v>0</v>
      </c>
      <c r="BG60" s="207">
        <f t="shared" si="43"/>
        <v>0.08</v>
      </c>
      <c r="BH60" s="207">
        <f t="shared" si="44"/>
        <v>0</v>
      </c>
      <c r="BI60" s="205">
        <f t="shared" si="25"/>
        <v>0</v>
      </c>
      <c r="BJ60" s="205">
        <f t="shared" si="26"/>
        <v>0</v>
      </c>
      <c r="BK60" s="205">
        <f t="shared" si="27"/>
        <v>0</v>
      </c>
      <c r="BL60" s="205">
        <f t="shared" si="28"/>
        <v>0</v>
      </c>
      <c r="BN60" s="241"/>
    </row>
    <row r="61" spans="1:66" ht="189" x14ac:dyDescent="0.25">
      <c r="A61" s="213" t="s">
        <v>226</v>
      </c>
      <c r="B61" s="214" t="s">
        <v>497</v>
      </c>
      <c r="C61" s="214" t="s">
        <v>414</v>
      </c>
      <c r="D61" s="209">
        <v>0.56599999999999995</v>
      </c>
      <c r="E61" s="207">
        <v>0</v>
      </c>
      <c r="F61" s="209">
        <v>0</v>
      </c>
      <c r="G61" s="207">
        <v>0</v>
      </c>
      <c r="H61" s="207">
        <v>0</v>
      </c>
      <c r="I61" s="207">
        <v>0</v>
      </c>
      <c r="J61" s="207">
        <v>0</v>
      </c>
      <c r="K61" s="205">
        <v>0</v>
      </c>
      <c r="L61" s="205">
        <v>0</v>
      </c>
      <c r="M61" s="205">
        <v>0</v>
      </c>
      <c r="N61" s="205">
        <v>0</v>
      </c>
      <c r="O61" s="207">
        <v>0</v>
      </c>
      <c r="P61" s="209">
        <f>D61</f>
        <v>0.56599999999999995</v>
      </c>
      <c r="Q61" s="207">
        <v>0</v>
      </c>
      <c r="R61" s="207">
        <v>0</v>
      </c>
      <c r="S61" s="207">
        <v>0.36</v>
      </c>
      <c r="T61" s="207">
        <v>0</v>
      </c>
      <c r="U61" s="205">
        <v>0</v>
      </c>
      <c r="V61" s="205">
        <v>0</v>
      </c>
      <c r="W61" s="205">
        <v>0</v>
      </c>
      <c r="X61" s="205">
        <v>0</v>
      </c>
      <c r="Y61" s="207">
        <v>0</v>
      </c>
      <c r="Z61" s="209">
        <v>0</v>
      </c>
      <c r="AA61" s="207">
        <v>0</v>
      </c>
      <c r="AB61" s="207">
        <v>0</v>
      </c>
      <c r="AC61" s="207">
        <v>0</v>
      </c>
      <c r="AD61" s="207">
        <v>0</v>
      </c>
      <c r="AE61" s="205">
        <v>0</v>
      </c>
      <c r="AF61" s="205">
        <v>0</v>
      </c>
      <c r="AG61" s="205">
        <v>0</v>
      </c>
      <c r="AH61" s="205">
        <v>0</v>
      </c>
      <c r="AI61" s="207">
        <v>0</v>
      </c>
      <c r="AJ61" s="209">
        <v>0</v>
      </c>
      <c r="AK61" s="207">
        <v>0</v>
      </c>
      <c r="AL61" s="207">
        <v>0</v>
      </c>
      <c r="AM61" s="207">
        <v>0</v>
      </c>
      <c r="AN61" s="207">
        <v>0</v>
      </c>
      <c r="AO61" s="205">
        <v>0</v>
      </c>
      <c r="AP61" s="205">
        <v>0</v>
      </c>
      <c r="AQ61" s="205">
        <v>0</v>
      </c>
      <c r="AR61" s="205">
        <v>0</v>
      </c>
      <c r="AS61" s="207">
        <v>0</v>
      </c>
      <c r="AT61" s="209">
        <v>0</v>
      </c>
      <c r="AU61" s="207">
        <v>0</v>
      </c>
      <c r="AV61" s="207">
        <v>0</v>
      </c>
      <c r="AW61" s="207">
        <v>0</v>
      </c>
      <c r="AX61" s="207">
        <v>0</v>
      </c>
      <c r="AY61" s="205">
        <v>0</v>
      </c>
      <c r="AZ61" s="205">
        <v>0</v>
      </c>
      <c r="BA61" s="205">
        <v>0</v>
      </c>
      <c r="BB61" s="205">
        <v>0</v>
      </c>
      <c r="BC61" s="207">
        <v>0</v>
      </c>
      <c r="BD61" s="209">
        <f t="shared" si="40"/>
        <v>0.56599999999999995</v>
      </c>
      <c r="BE61" s="207">
        <f t="shared" si="41"/>
        <v>0</v>
      </c>
      <c r="BF61" s="207">
        <f t="shared" si="42"/>
        <v>0</v>
      </c>
      <c r="BG61" s="207">
        <f t="shared" si="43"/>
        <v>0.36</v>
      </c>
      <c r="BH61" s="207">
        <f t="shared" si="44"/>
        <v>0</v>
      </c>
      <c r="BI61" s="205">
        <f t="shared" si="25"/>
        <v>0</v>
      </c>
      <c r="BJ61" s="205">
        <f t="shared" si="26"/>
        <v>0</v>
      </c>
      <c r="BK61" s="205">
        <f t="shared" si="27"/>
        <v>0</v>
      </c>
      <c r="BL61" s="205">
        <f t="shared" si="28"/>
        <v>0</v>
      </c>
      <c r="BN61" s="241"/>
    </row>
    <row r="62" spans="1:66" ht="78.75" x14ac:dyDescent="0.25">
      <c r="A62" s="213" t="s">
        <v>226</v>
      </c>
      <c r="B62" s="214" t="s">
        <v>500</v>
      </c>
      <c r="C62" s="214" t="s">
        <v>415</v>
      </c>
      <c r="D62" s="209">
        <v>1.173</v>
      </c>
      <c r="E62" s="207">
        <v>0</v>
      </c>
      <c r="F62" s="209">
        <v>0</v>
      </c>
      <c r="G62" s="207">
        <v>0</v>
      </c>
      <c r="H62" s="207">
        <v>0</v>
      </c>
      <c r="I62" s="207">
        <v>0</v>
      </c>
      <c r="J62" s="207">
        <v>0</v>
      </c>
      <c r="K62" s="205">
        <v>0</v>
      </c>
      <c r="L62" s="205">
        <v>0</v>
      </c>
      <c r="M62" s="205">
        <v>0</v>
      </c>
      <c r="N62" s="205">
        <v>0</v>
      </c>
      <c r="O62" s="207">
        <v>0</v>
      </c>
      <c r="P62" s="209">
        <v>0</v>
      </c>
      <c r="Q62" s="207">
        <v>0</v>
      </c>
      <c r="R62" s="207">
        <v>0</v>
      </c>
      <c r="S62" s="207">
        <v>0</v>
      </c>
      <c r="T62" s="207">
        <v>0</v>
      </c>
      <c r="U62" s="205">
        <v>0</v>
      </c>
      <c r="V62" s="205">
        <v>0</v>
      </c>
      <c r="W62" s="205">
        <v>0</v>
      </c>
      <c r="X62" s="205">
        <v>0</v>
      </c>
      <c r="Y62" s="207">
        <v>0</v>
      </c>
      <c r="Z62" s="209">
        <f>D62</f>
        <v>1.173</v>
      </c>
      <c r="AA62" s="207">
        <v>0</v>
      </c>
      <c r="AB62" s="207">
        <v>0</v>
      </c>
      <c r="AC62" s="209">
        <v>0.25</v>
      </c>
      <c r="AD62" s="207">
        <v>0</v>
      </c>
      <c r="AE62" s="205">
        <v>0</v>
      </c>
      <c r="AF62" s="205">
        <v>0</v>
      </c>
      <c r="AG62" s="205">
        <v>0</v>
      </c>
      <c r="AH62" s="205">
        <v>0</v>
      </c>
      <c r="AI62" s="207">
        <v>0</v>
      </c>
      <c r="AJ62" s="209">
        <v>0</v>
      </c>
      <c r="AK62" s="207">
        <v>0</v>
      </c>
      <c r="AL62" s="207">
        <v>0</v>
      </c>
      <c r="AM62" s="207">
        <v>0</v>
      </c>
      <c r="AN62" s="207">
        <v>0</v>
      </c>
      <c r="AO62" s="205">
        <v>0</v>
      </c>
      <c r="AP62" s="205">
        <v>0</v>
      </c>
      <c r="AQ62" s="205">
        <v>0</v>
      </c>
      <c r="AR62" s="205">
        <v>0</v>
      </c>
      <c r="AS62" s="207">
        <v>0</v>
      </c>
      <c r="AT62" s="209">
        <v>0</v>
      </c>
      <c r="AU62" s="207">
        <v>0</v>
      </c>
      <c r="AV62" s="207">
        <v>0</v>
      </c>
      <c r="AW62" s="207">
        <v>0</v>
      </c>
      <c r="AX62" s="207">
        <v>0</v>
      </c>
      <c r="AY62" s="205">
        <v>0</v>
      </c>
      <c r="AZ62" s="205">
        <v>0</v>
      </c>
      <c r="BA62" s="205">
        <v>0</v>
      </c>
      <c r="BB62" s="205">
        <v>0</v>
      </c>
      <c r="BC62" s="207">
        <v>0</v>
      </c>
      <c r="BD62" s="209">
        <f t="shared" si="40"/>
        <v>1.173</v>
      </c>
      <c r="BE62" s="207">
        <f t="shared" si="41"/>
        <v>0</v>
      </c>
      <c r="BF62" s="207">
        <f t="shared" si="42"/>
        <v>0</v>
      </c>
      <c r="BG62" s="207">
        <f t="shared" si="43"/>
        <v>0.25</v>
      </c>
      <c r="BH62" s="207">
        <f t="shared" si="44"/>
        <v>0</v>
      </c>
      <c r="BI62" s="205">
        <f t="shared" si="25"/>
        <v>0</v>
      </c>
      <c r="BJ62" s="205">
        <f t="shared" si="26"/>
        <v>0</v>
      </c>
      <c r="BK62" s="205">
        <f t="shared" si="27"/>
        <v>0</v>
      </c>
      <c r="BL62" s="205">
        <f t="shared" si="28"/>
        <v>0</v>
      </c>
      <c r="BN62" s="241"/>
    </row>
    <row r="63" spans="1:66" ht="94.5" x14ac:dyDescent="0.25">
      <c r="A63" s="213" t="s">
        <v>226</v>
      </c>
      <c r="B63" s="214" t="s">
        <v>507</v>
      </c>
      <c r="C63" s="214" t="s">
        <v>416</v>
      </c>
      <c r="D63" s="209">
        <v>0.85099999999999998</v>
      </c>
      <c r="E63" s="207">
        <v>0</v>
      </c>
      <c r="F63" s="209">
        <v>0</v>
      </c>
      <c r="G63" s="207">
        <v>0</v>
      </c>
      <c r="H63" s="207">
        <v>0</v>
      </c>
      <c r="I63" s="207">
        <v>0</v>
      </c>
      <c r="J63" s="207">
        <v>0</v>
      </c>
      <c r="K63" s="205">
        <v>0</v>
      </c>
      <c r="L63" s="205">
        <v>0</v>
      </c>
      <c r="M63" s="205">
        <v>0</v>
      </c>
      <c r="N63" s="205">
        <v>0</v>
      </c>
      <c r="O63" s="207">
        <v>0</v>
      </c>
      <c r="P63" s="209">
        <v>0</v>
      </c>
      <c r="Q63" s="207">
        <v>0</v>
      </c>
      <c r="R63" s="207">
        <v>0</v>
      </c>
      <c r="S63" s="207">
        <v>0</v>
      </c>
      <c r="T63" s="207">
        <v>0</v>
      </c>
      <c r="U63" s="205">
        <v>0</v>
      </c>
      <c r="V63" s="205">
        <v>0</v>
      </c>
      <c r="W63" s="205">
        <v>0</v>
      </c>
      <c r="X63" s="205">
        <v>0</v>
      </c>
      <c r="Y63" s="207">
        <v>0</v>
      </c>
      <c r="Z63" s="209">
        <f>D63</f>
        <v>0.85099999999999998</v>
      </c>
      <c r="AA63" s="207">
        <v>0</v>
      </c>
      <c r="AB63" s="207">
        <v>0</v>
      </c>
      <c r="AC63" s="209">
        <v>0.46700000000000003</v>
      </c>
      <c r="AD63" s="207">
        <v>0</v>
      </c>
      <c r="AE63" s="205">
        <v>0</v>
      </c>
      <c r="AF63" s="205">
        <v>0</v>
      </c>
      <c r="AG63" s="205">
        <v>0</v>
      </c>
      <c r="AH63" s="205">
        <v>0</v>
      </c>
      <c r="AI63" s="207">
        <v>0</v>
      </c>
      <c r="AJ63" s="209">
        <v>0</v>
      </c>
      <c r="AK63" s="207">
        <v>0</v>
      </c>
      <c r="AL63" s="207">
        <v>0</v>
      </c>
      <c r="AM63" s="207">
        <v>0</v>
      </c>
      <c r="AN63" s="207">
        <v>0</v>
      </c>
      <c r="AO63" s="205">
        <v>0</v>
      </c>
      <c r="AP63" s="205">
        <v>0</v>
      </c>
      <c r="AQ63" s="205">
        <v>0</v>
      </c>
      <c r="AR63" s="205">
        <v>0</v>
      </c>
      <c r="AS63" s="207">
        <v>0</v>
      </c>
      <c r="AT63" s="209">
        <v>0</v>
      </c>
      <c r="AU63" s="207">
        <v>0</v>
      </c>
      <c r="AV63" s="207">
        <v>0</v>
      </c>
      <c r="AW63" s="207">
        <v>0</v>
      </c>
      <c r="AX63" s="207">
        <v>0</v>
      </c>
      <c r="AY63" s="205">
        <v>0</v>
      </c>
      <c r="AZ63" s="205">
        <v>0</v>
      </c>
      <c r="BA63" s="205">
        <v>0</v>
      </c>
      <c r="BB63" s="205">
        <v>0</v>
      </c>
      <c r="BC63" s="207">
        <v>0</v>
      </c>
      <c r="BD63" s="209">
        <f t="shared" si="40"/>
        <v>0.85099999999999998</v>
      </c>
      <c r="BE63" s="207">
        <f t="shared" si="41"/>
        <v>0</v>
      </c>
      <c r="BF63" s="207">
        <f t="shared" si="42"/>
        <v>0</v>
      </c>
      <c r="BG63" s="207">
        <f t="shared" si="43"/>
        <v>0.46700000000000003</v>
      </c>
      <c r="BH63" s="207">
        <f t="shared" si="44"/>
        <v>0</v>
      </c>
      <c r="BI63" s="205">
        <f t="shared" si="25"/>
        <v>0</v>
      </c>
      <c r="BJ63" s="205">
        <f t="shared" si="26"/>
        <v>0</v>
      </c>
      <c r="BK63" s="205">
        <f t="shared" si="27"/>
        <v>0</v>
      </c>
      <c r="BL63" s="205">
        <f t="shared" si="28"/>
        <v>0</v>
      </c>
      <c r="BN63" s="241"/>
    </row>
    <row r="64" spans="1:66" ht="141.75" x14ac:dyDescent="0.25">
      <c r="A64" s="213" t="s">
        <v>226</v>
      </c>
      <c r="B64" s="214" t="s">
        <v>501</v>
      </c>
      <c r="C64" s="214" t="s">
        <v>417</v>
      </c>
      <c r="D64" s="209">
        <v>2.2639999999999998</v>
      </c>
      <c r="E64" s="207">
        <v>0</v>
      </c>
      <c r="F64" s="209">
        <v>0</v>
      </c>
      <c r="G64" s="207">
        <v>0</v>
      </c>
      <c r="H64" s="207">
        <v>0</v>
      </c>
      <c r="I64" s="207">
        <v>0</v>
      </c>
      <c r="J64" s="207">
        <v>0</v>
      </c>
      <c r="K64" s="205">
        <v>0</v>
      </c>
      <c r="L64" s="205">
        <v>0</v>
      </c>
      <c r="M64" s="205">
        <v>0</v>
      </c>
      <c r="N64" s="205">
        <v>0</v>
      </c>
      <c r="O64" s="207">
        <v>0</v>
      </c>
      <c r="P64" s="209">
        <v>0</v>
      </c>
      <c r="Q64" s="207">
        <v>0</v>
      </c>
      <c r="R64" s="207">
        <v>0</v>
      </c>
      <c r="S64" s="207">
        <v>0</v>
      </c>
      <c r="T64" s="207">
        <v>0</v>
      </c>
      <c r="U64" s="205">
        <v>0</v>
      </c>
      <c r="V64" s="205">
        <v>0</v>
      </c>
      <c r="W64" s="205">
        <v>0</v>
      </c>
      <c r="X64" s="205">
        <v>0</v>
      </c>
      <c r="Y64" s="207">
        <v>0</v>
      </c>
      <c r="Z64" s="209">
        <f>D64</f>
        <v>2.2639999999999998</v>
      </c>
      <c r="AA64" s="207">
        <v>0</v>
      </c>
      <c r="AB64" s="207">
        <v>0</v>
      </c>
      <c r="AC64" s="209">
        <v>0.8</v>
      </c>
      <c r="AD64" s="207">
        <v>0</v>
      </c>
      <c r="AE64" s="205">
        <v>0</v>
      </c>
      <c r="AF64" s="205">
        <v>0</v>
      </c>
      <c r="AG64" s="205">
        <v>0</v>
      </c>
      <c r="AH64" s="205">
        <v>0</v>
      </c>
      <c r="AI64" s="207">
        <v>0</v>
      </c>
      <c r="AJ64" s="209">
        <v>0</v>
      </c>
      <c r="AK64" s="207">
        <v>0</v>
      </c>
      <c r="AL64" s="207">
        <v>0</v>
      </c>
      <c r="AM64" s="207">
        <v>0</v>
      </c>
      <c r="AN64" s="207">
        <v>0</v>
      </c>
      <c r="AO64" s="205">
        <v>0</v>
      </c>
      <c r="AP64" s="205">
        <v>0</v>
      </c>
      <c r="AQ64" s="205">
        <v>0</v>
      </c>
      <c r="AR64" s="205">
        <v>0</v>
      </c>
      <c r="AS64" s="207">
        <v>0</v>
      </c>
      <c r="AT64" s="209">
        <v>0</v>
      </c>
      <c r="AU64" s="207">
        <v>0</v>
      </c>
      <c r="AV64" s="207">
        <v>0</v>
      </c>
      <c r="AW64" s="207">
        <v>0</v>
      </c>
      <c r="AX64" s="207">
        <v>0</v>
      </c>
      <c r="AY64" s="205">
        <v>0</v>
      </c>
      <c r="AZ64" s="205">
        <v>0</v>
      </c>
      <c r="BA64" s="205">
        <v>0</v>
      </c>
      <c r="BB64" s="205">
        <v>0</v>
      </c>
      <c r="BC64" s="207">
        <f t="shared" ref="BC64" si="46">BC65</f>
        <v>0</v>
      </c>
      <c r="BD64" s="209">
        <f t="shared" si="40"/>
        <v>2.2639999999999998</v>
      </c>
      <c r="BE64" s="207">
        <f t="shared" si="41"/>
        <v>0</v>
      </c>
      <c r="BF64" s="207">
        <f t="shared" si="42"/>
        <v>0</v>
      </c>
      <c r="BG64" s="207">
        <f t="shared" si="43"/>
        <v>0.8</v>
      </c>
      <c r="BH64" s="207">
        <f t="shared" si="44"/>
        <v>0</v>
      </c>
      <c r="BI64" s="205">
        <f t="shared" si="25"/>
        <v>0</v>
      </c>
      <c r="BJ64" s="205">
        <f t="shared" si="26"/>
        <v>0</v>
      </c>
      <c r="BK64" s="205">
        <f t="shared" si="27"/>
        <v>0</v>
      </c>
      <c r="BL64" s="205">
        <f t="shared" si="28"/>
        <v>0</v>
      </c>
      <c r="BN64" s="241"/>
    </row>
    <row r="65" spans="1:66" ht="78.75" x14ac:dyDescent="0.25">
      <c r="A65" s="213" t="s">
        <v>226</v>
      </c>
      <c r="B65" s="214" t="s">
        <v>502</v>
      </c>
      <c r="C65" s="214" t="s">
        <v>418</v>
      </c>
      <c r="D65" s="209">
        <v>0.80100000000000005</v>
      </c>
      <c r="E65" s="207">
        <v>0</v>
      </c>
      <c r="F65" s="209">
        <v>0</v>
      </c>
      <c r="G65" s="207">
        <v>0</v>
      </c>
      <c r="H65" s="207">
        <v>0</v>
      </c>
      <c r="I65" s="207">
        <v>0</v>
      </c>
      <c r="J65" s="207">
        <v>0</v>
      </c>
      <c r="K65" s="205">
        <v>0</v>
      </c>
      <c r="L65" s="205">
        <v>0</v>
      </c>
      <c r="M65" s="205">
        <v>0</v>
      </c>
      <c r="N65" s="205">
        <v>0</v>
      </c>
      <c r="O65" s="207">
        <v>0</v>
      </c>
      <c r="P65" s="209">
        <v>0</v>
      </c>
      <c r="Q65" s="207">
        <v>0</v>
      </c>
      <c r="R65" s="207">
        <v>0</v>
      </c>
      <c r="S65" s="207">
        <v>0</v>
      </c>
      <c r="T65" s="207">
        <v>0</v>
      </c>
      <c r="U65" s="205">
        <v>0</v>
      </c>
      <c r="V65" s="205">
        <v>0</v>
      </c>
      <c r="W65" s="205">
        <v>0</v>
      </c>
      <c r="X65" s="205">
        <v>0</v>
      </c>
      <c r="Y65" s="207">
        <v>0</v>
      </c>
      <c r="Z65" s="209">
        <v>0</v>
      </c>
      <c r="AA65" s="207">
        <v>0</v>
      </c>
      <c r="AB65" s="207">
        <v>0</v>
      </c>
      <c r="AC65" s="207">
        <v>0</v>
      </c>
      <c r="AD65" s="207">
        <v>0</v>
      </c>
      <c r="AE65" s="205">
        <v>0</v>
      </c>
      <c r="AF65" s="205">
        <v>0</v>
      </c>
      <c r="AG65" s="205">
        <v>0</v>
      </c>
      <c r="AH65" s="205">
        <v>0</v>
      </c>
      <c r="AI65" s="207">
        <v>0</v>
      </c>
      <c r="AJ65" s="209">
        <f>D65</f>
        <v>0.80100000000000005</v>
      </c>
      <c r="AK65" s="207">
        <v>0</v>
      </c>
      <c r="AL65" s="207">
        <v>0</v>
      </c>
      <c r="AM65" s="207">
        <v>0.3</v>
      </c>
      <c r="AN65" s="207">
        <v>0</v>
      </c>
      <c r="AO65" s="205">
        <v>0</v>
      </c>
      <c r="AP65" s="205">
        <v>0</v>
      </c>
      <c r="AQ65" s="205">
        <v>0</v>
      </c>
      <c r="AR65" s="205">
        <v>0</v>
      </c>
      <c r="AS65" s="207">
        <v>0</v>
      </c>
      <c r="AT65" s="209">
        <v>0</v>
      </c>
      <c r="AU65" s="207">
        <v>0</v>
      </c>
      <c r="AV65" s="207">
        <v>0</v>
      </c>
      <c r="AW65" s="207">
        <v>0</v>
      </c>
      <c r="AX65" s="207">
        <v>0</v>
      </c>
      <c r="AY65" s="205">
        <v>0</v>
      </c>
      <c r="AZ65" s="205">
        <v>0</v>
      </c>
      <c r="BA65" s="205">
        <v>0</v>
      </c>
      <c r="BB65" s="205">
        <v>0</v>
      </c>
      <c r="BC65" s="207">
        <v>0</v>
      </c>
      <c r="BD65" s="209">
        <f t="shared" si="40"/>
        <v>0.80100000000000005</v>
      </c>
      <c r="BE65" s="207">
        <f t="shared" si="41"/>
        <v>0</v>
      </c>
      <c r="BF65" s="207">
        <f t="shared" si="42"/>
        <v>0</v>
      </c>
      <c r="BG65" s="207">
        <f t="shared" si="43"/>
        <v>0.3</v>
      </c>
      <c r="BH65" s="207">
        <f t="shared" si="44"/>
        <v>0</v>
      </c>
      <c r="BI65" s="205">
        <f t="shared" si="25"/>
        <v>0</v>
      </c>
      <c r="BJ65" s="205">
        <f t="shared" si="26"/>
        <v>0</v>
      </c>
      <c r="BK65" s="205">
        <f t="shared" si="27"/>
        <v>0</v>
      </c>
      <c r="BL65" s="205">
        <f t="shared" si="28"/>
        <v>0</v>
      </c>
      <c r="BN65" s="241"/>
    </row>
    <row r="66" spans="1:66" ht="236.25" x14ac:dyDescent="0.25">
      <c r="A66" s="213" t="s">
        <v>226</v>
      </c>
      <c r="B66" s="214" t="s">
        <v>503</v>
      </c>
      <c r="C66" s="214" t="s">
        <v>419</v>
      </c>
      <c r="D66" s="209">
        <v>1.85</v>
      </c>
      <c r="E66" s="207">
        <v>0</v>
      </c>
      <c r="F66" s="209">
        <v>0</v>
      </c>
      <c r="G66" s="207">
        <v>0</v>
      </c>
      <c r="H66" s="207">
        <v>0</v>
      </c>
      <c r="I66" s="207">
        <v>0</v>
      </c>
      <c r="J66" s="207">
        <v>0</v>
      </c>
      <c r="K66" s="205">
        <v>0</v>
      </c>
      <c r="L66" s="205">
        <v>0</v>
      </c>
      <c r="M66" s="205">
        <v>0</v>
      </c>
      <c r="N66" s="205">
        <v>0</v>
      </c>
      <c r="O66" s="207">
        <v>0</v>
      </c>
      <c r="P66" s="209">
        <v>0</v>
      </c>
      <c r="Q66" s="207">
        <v>0</v>
      </c>
      <c r="R66" s="207">
        <v>0</v>
      </c>
      <c r="S66" s="207">
        <v>0</v>
      </c>
      <c r="T66" s="207">
        <v>0</v>
      </c>
      <c r="U66" s="205">
        <v>0</v>
      </c>
      <c r="V66" s="205">
        <v>0</v>
      </c>
      <c r="W66" s="205">
        <v>0</v>
      </c>
      <c r="X66" s="205">
        <v>0</v>
      </c>
      <c r="Y66" s="207">
        <v>0</v>
      </c>
      <c r="Z66" s="209">
        <v>0</v>
      </c>
      <c r="AA66" s="207">
        <v>0</v>
      </c>
      <c r="AB66" s="207">
        <v>0</v>
      </c>
      <c r="AC66" s="207">
        <v>0</v>
      </c>
      <c r="AD66" s="207">
        <v>0</v>
      </c>
      <c r="AE66" s="205">
        <v>0</v>
      </c>
      <c r="AF66" s="205">
        <v>0</v>
      </c>
      <c r="AG66" s="205">
        <v>0</v>
      </c>
      <c r="AH66" s="205">
        <v>0</v>
      </c>
      <c r="AI66" s="207">
        <v>0</v>
      </c>
      <c r="AJ66" s="209">
        <v>0</v>
      </c>
      <c r="AK66" s="207">
        <v>0</v>
      </c>
      <c r="AL66" s="207">
        <v>0</v>
      </c>
      <c r="AM66" s="207">
        <v>0</v>
      </c>
      <c r="AN66" s="207">
        <v>0</v>
      </c>
      <c r="AO66" s="205">
        <v>0</v>
      </c>
      <c r="AP66" s="205">
        <v>0</v>
      </c>
      <c r="AQ66" s="205">
        <v>0</v>
      </c>
      <c r="AR66" s="205">
        <v>0</v>
      </c>
      <c r="AS66" s="207">
        <v>0</v>
      </c>
      <c r="AT66" s="209">
        <f>D66</f>
        <v>1.85</v>
      </c>
      <c r="AU66" s="207">
        <v>0</v>
      </c>
      <c r="AV66" s="207">
        <v>0</v>
      </c>
      <c r="AW66" s="207">
        <v>0.59000000000000008</v>
      </c>
      <c r="AX66" s="207">
        <v>0</v>
      </c>
      <c r="AY66" s="205">
        <v>0</v>
      </c>
      <c r="AZ66" s="205">
        <v>0</v>
      </c>
      <c r="BA66" s="205">
        <v>0</v>
      </c>
      <c r="BB66" s="205">
        <v>0</v>
      </c>
      <c r="BC66" s="207">
        <v>0</v>
      </c>
      <c r="BD66" s="209">
        <f>F66+P66+Z66+AJ66+AT66</f>
        <v>1.85</v>
      </c>
      <c r="BE66" s="207">
        <f t="shared" si="41"/>
        <v>0</v>
      </c>
      <c r="BF66" s="207">
        <f t="shared" si="42"/>
        <v>0</v>
      </c>
      <c r="BG66" s="207">
        <f t="shared" si="43"/>
        <v>0.59000000000000008</v>
      </c>
      <c r="BH66" s="207">
        <f t="shared" si="44"/>
        <v>0</v>
      </c>
      <c r="BI66" s="205">
        <f t="shared" si="25"/>
        <v>0</v>
      </c>
      <c r="BJ66" s="205">
        <f t="shared" si="26"/>
        <v>0</v>
      </c>
      <c r="BK66" s="205">
        <f t="shared" si="27"/>
        <v>0</v>
      </c>
      <c r="BL66" s="205">
        <f t="shared" si="28"/>
        <v>0</v>
      </c>
      <c r="BN66" s="241"/>
    </row>
    <row r="67" spans="1:66" ht="31.5" x14ac:dyDescent="0.25">
      <c r="A67" s="208" t="s">
        <v>142</v>
      </c>
      <c r="B67" s="208" t="s">
        <v>228</v>
      </c>
      <c r="C67" s="207" t="s">
        <v>259</v>
      </c>
      <c r="D67" s="209">
        <v>0</v>
      </c>
      <c r="E67" s="207">
        <v>0</v>
      </c>
      <c r="F67" s="209">
        <v>0</v>
      </c>
      <c r="G67" s="207">
        <v>0</v>
      </c>
      <c r="H67" s="207">
        <v>0</v>
      </c>
      <c r="I67" s="207">
        <v>0</v>
      </c>
      <c r="J67" s="207">
        <v>0</v>
      </c>
      <c r="K67" s="205">
        <v>0</v>
      </c>
      <c r="L67" s="205">
        <v>0</v>
      </c>
      <c r="M67" s="205">
        <v>0</v>
      </c>
      <c r="N67" s="205">
        <v>0</v>
      </c>
      <c r="O67" s="207">
        <v>0</v>
      </c>
      <c r="P67" s="209">
        <v>0</v>
      </c>
      <c r="Q67" s="207">
        <v>0</v>
      </c>
      <c r="R67" s="207">
        <v>0</v>
      </c>
      <c r="S67" s="207">
        <v>0</v>
      </c>
      <c r="T67" s="207">
        <v>0</v>
      </c>
      <c r="U67" s="205">
        <v>0</v>
      </c>
      <c r="V67" s="205">
        <v>0</v>
      </c>
      <c r="W67" s="205">
        <v>0</v>
      </c>
      <c r="X67" s="205">
        <v>0</v>
      </c>
      <c r="Y67" s="207">
        <v>0</v>
      </c>
      <c r="Z67" s="209">
        <v>0</v>
      </c>
      <c r="AA67" s="207">
        <v>0</v>
      </c>
      <c r="AB67" s="207">
        <v>0</v>
      </c>
      <c r="AC67" s="207">
        <v>0</v>
      </c>
      <c r="AD67" s="207">
        <v>0</v>
      </c>
      <c r="AE67" s="205">
        <v>0</v>
      </c>
      <c r="AF67" s="205">
        <v>0</v>
      </c>
      <c r="AG67" s="205">
        <v>0</v>
      </c>
      <c r="AH67" s="205">
        <v>0</v>
      </c>
      <c r="AI67" s="207">
        <v>0</v>
      </c>
      <c r="AJ67" s="209">
        <v>0</v>
      </c>
      <c r="AK67" s="207">
        <v>0</v>
      </c>
      <c r="AL67" s="207">
        <v>0</v>
      </c>
      <c r="AM67" s="207">
        <v>0</v>
      </c>
      <c r="AN67" s="207">
        <v>0</v>
      </c>
      <c r="AO67" s="205">
        <v>0</v>
      </c>
      <c r="AP67" s="205">
        <v>0</v>
      </c>
      <c r="AQ67" s="205">
        <v>0</v>
      </c>
      <c r="AR67" s="205">
        <v>0</v>
      </c>
      <c r="AS67" s="207">
        <v>0</v>
      </c>
      <c r="AT67" s="209">
        <v>0</v>
      </c>
      <c r="AU67" s="207">
        <v>0</v>
      </c>
      <c r="AV67" s="207">
        <v>0</v>
      </c>
      <c r="AW67" s="207">
        <v>0</v>
      </c>
      <c r="AX67" s="207">
        <v>0</v>
      </c>
      <c r="AY67" s="205">
        <v>0</v>
      </c>
      <c r="AZ67" s="205">
        <v>0</v>
      </c>
      <c r="BA67" s="205">
        <v>0</v>
      </c>
      <c r="BB67" s="205">
        <v>0</v>
      </c>
      <c r="BC67" s="207">
        <v>0</v>
      </c>
      <c r="BD67" s="209">
        <f t="shared" si="40"/>
        <v>0</v>
      </c>
      <c r="BE67" s="207">
        <f t="shared" si="41"/>
        <v>0</v>
      </c>
      <c r="BF67" s="207">
        <f t="shared" si="42"/>
        <v>0</v>
      </c>
      <c r="BG67" s="207">
        <f t="shared" si="43"/>
        <v>0</v>
      </c>
      <c r="BH67" s="207">
        <f t="shared" si="44"/>
        <v>0</v>
      </c>
      <c r="BI67" s="205">
        <f t="shared" si="25"/>
        <v>0</v>
      </c>
      <c r="BJ67" s="205">
        <f t="shared" si="26"/>
        <v>0</v>
      </c>
      <c r="BK67" s="205">
        <f t="shared" si="27"/>
        <v>0</v>
      </c>
      <c r="BL67" s="205">
        <f t="shared" si="28"/>
        <v>0</v>
      </c>
    </row>
    <row r="68" spans="1:66" ht="31.5" x14ac:dyDescent="0.25">
      <c r="A68" s="208" t="s">
        <v>143</v>
      </c>
      <c r="B68" s="208" t="s">
        <v>229</v>
      </c>
      <c r="C68" s="207" t="s">
        <v>259</v>
      </c>
      <c r="D68" s="209">
        <v>0</v>
      </c>
      <c r="E68" s="207">
        <v>0</v>
      </c>
      <c r="F68" s="209">
        <v>0</v>
      </c>
      <c r="G68" s="207">
        <v>0</v>
      </c>
      <c r="H68" s="207">
        <v>0</v>
      </c>
      <c r="I68" s="207">
        <v>0</v>
      </c>
      <c r="J68" s="207">
        <v>0</v>
      </c>
      <c r="K68" s="205">
        <v>0</v>
      </c>
      <c r="L68" s="205">
        <v>0</v>
      </c>
      <c r="M68" s="205">
        <v>0</v>
      </c>
      <c r="N68" s="205">
        <v>0</v>
      </c>
      <c r="O68" s="207">
        <v>0</v>
      </c>
      <c r="P68" s="209">
        <v>0</v>
      </c>
      <c r="Q68" s="207">
        <v>0</v>
      </c>
      <c r="R68" s="207">
        <v>0</v>
      </c>
      <c r="S68" s="207">
        <v>0</v>
      </c>
      <c r="T68" s="207">
        <v>0</v>
      </c>
      <c r="U68" s="205">
        <v>0</v>
      </c>
      <c r="V68" s="205">
        <v>0</v>
      </c>
      <c r="W68" s="205">
        <v>0</v>
      </c>
      <c r="X68" s="205">
        <v>0</v>
      </c>
      <c r="Y68" s="207">
        <v>0</v>
      </c>
      <c r="Z68" s="209">
        <v>0</v>
      </c>
      <c r="AA68" s="207">
        <v>0</v>
      </c>
      <c r="AB68" s="207">
        <v>0</v>
      </c>
      <c r="AC68" s="207">
        <v>0</v>
      </c>
      <c r="AD68" s="207">
        <v>0</v>
      </c>
      <c r="AE68" s="205">
        <v>0</v>
      </c>
      <c r="AF68" s="205">
        <v>0</v>
      </c>
      <c r="AG68" s="205">
        <v>0</v>
      </c>
      <c r="AH68" s="205">
        <v>0</v>
      </c>
      <c r="AI68" s="207">
        <v>0</v>
      </c>
      <c r="AJ68" s="209">
        <v>0</v>
      </c>
      <c r="AK68" s="207">
        <v>0</v>
      </c>
      <c r="AL68" s="207">
        <v>0</v>
      </c>
      <c r="AM68" s="207">
        <v>0</v>
      </c>
      <c r="AN68" s="207">
        <v>0</v>
      </c>
      <c r="AO68" s="205">
        <v>0</v>
      </c>
      <c r="AP68" s="205">
        <v>0</v>
      </c>
      <c r="AQ68" s="205">
        <v>0</v>
      </c>
      <c r="AR68" s="205">
        <v>0</v>
      </c>
      <c r="AS68" s="207">
        <v>0</v>
      </c>
      <c r="AT68" s="209">
        <v>0</v>
      </c>
      <c r="AU68" s="207">
        <v>0</v>
      </c>
      <c r="AV68" s="207">
        <v>0</v>
      </c>
      <c r="AW68" s="207">
        <v>0</v>
      </c>
      <c r="AX68" s="207">
        <v>0</v>
      </c>
      <c r="AY68" s="205">
        <v>0</v>
      </c>
      <c r="AZ68" s="205">
        <v>0</v>
      </c>
      <c r="BA68" s="205">
        <v>0</v>
      </c>
      <c r="BB68" s="205">
        <v>0</v>
      </c>
      <c r="BC68" s="207">
        <v>0</v>
      </c>
      <c r="BD68" s="209">
        <f t="shared" si="40"/>
        <v>0</v>
      </c>
      <c r="BE68" s="207">
        <f t="shared" si="41"/>
        <v>0</v>
      </c>
      <c r="BF68" s="207">
        <f t="shared" si="42"/>
        <v>0</v>
      </c>
      <c r="BG68" s="207">
        <f t="shared" si="43"/>
        <v>0</v>
      </c>
      <c r="BH68" s="207">
        <f t="shared" si="44"/>
        <v>0</v>
      </c>
      <c r="BI68" s="205">
        <f t="shared" si="25"/>
        <v>0</v>
      </c>
      <c r="BJ68" s="205">
        <f t="shared" si="26"/>
        <v>0</v>
      </c>
      <c r="BK68" s="205">
        <f t="shared" si="27"/>
        <v>0</v>
      </c>
      <c r="BL68" s="205">
        <f t="shared" si="28"/>
        <v>0</v>
      </c>
    </row>
    <row r="69" spans="1:66" ht="31.5" x14ac:dyDescent="0.25">
      <c r="A69" s="208" t="s">
        <v>144</v>
      </c>
      <c r="B69" s="208" t="s">
        <v>230</v>
      </c>
      <c r="C69" s="207" t="s">
        <v>259</v>
      </c>
      <c r="D69" s="209">
        <v>0</v>
      </c>
      <c r="E69" s="207">
        <v>0</v>
      </c>
      <c r="F69" s="209">
        <v>0</v>
      </c>
      <c r="G69" s="207">
        <v>0</v>
      </c>
      <c r="H69" s="207">
        <v>0</v>
      </c>
      <c r="I69" s="207">
        <v>0</v>
      </c>
      <c r="J69" s="207">
        <v>0</v>
      </c>
      <c r="K69" s="205">
        <v>0</v>
      </c>
      <c r="L69" s="205">
        <v>0</v>
      </c>
      <c r="M69" s="205">
        <v>0</v>
      </c>
      <c r="N69" s="205">
        <v>0</v>
      </c>
      <c r="O69" s="207">
        <v>0</v>
      </c>
      <c r="P69" s="209">
        <v>0</v>
      </c>
      <c r="Q69" s="207">
        <v>0</v>
      </c>
      <c r="R69" s="207">
        <v>0</v>
      </c>
      <c r="S69" s="207">
        <v>0</v>
      </c>
      <c r="T69" s="207">
        <v>0</v>
      </c>
      <c r="U69" s="205">
        <v>0</v>
      </c>
      <c r="V69" s="205">
        <v>0</v>
      </c>
      <c r="W69" s="205">
        <v>0</v>
      </c>
      <c r="X69" s="205">
        <v>0</v>
      </c>
      <c r="Y69" s="207">
        <v>0</v>
      </c>
      <c r="Z69" s="209">
        <v>0</v>
      </c>
      <c r="AA69" s="207">
        <v>0</v>
      </c>
      <c r="AB69" s="207">
        <v>0</v>
      </c>
      <c r="AC69" s="207">
        <v>0</v>
      </c>
      <c r="AD69" s="207">
        <v>0</v>
      </c>
      <c r="AE69" s="205">
        <v>0</v>
      </c>
      <c r="AF69" s="205">
        <v>0</v>
      </c>
      <c r="AG69" s="205">
        <v>0</v>
      </c>
      <c r="AH69" s="205">
        <v>0</v>
      </c>
      <c r="AI69" s="207">
        <v>0</v>
      </c>
      <c r="AJ69" s="209">
        <v>0</v>
      </c>
      <c r="AK69" s="207">
        <v>0</v>
      </c>
      <c r="AL69" s="207">
        <v>0</v>
      </c>
      <c r="AM69" s="207">
        <v>0</v>
      </c>
      <c r="AN69" s="207">
        <v>0</v>
      </c>
      <c r="AO69" s="205">
        <v>0</v>
      </c>
      <c r="AP69" s="205">
        <v>0</v>
      </c>
      <c r="AQ69" s="205">
        <v>0</v>
      </c>
      <c r="AR69" s="205">
        <v>0</v>
      </c>
      <c r="AS69" s="207">
        <v>0</v>
      </c>
      <c r="AT69" s="209">
        <v>0</v>
      </c>
      <c r="AU69" s="207">
        <v>0</v>
      </c>
      <c r="AV69" s="207">
        <v>0</v>
      </c>
      <c r="AW69" s="207">
        <v>0</v>
      </c>
      <c r="AX69" s="207">
        <v>0</v>
      </c>
      <c r="AY69" s="205">
        <v>0</v>
      </c>
      <c r="AZ69" s="205">
        <v>0</v>
      </c>
      <c r="BA69" s="205">
        <v>0</v>
      </c>
      <c r="BB69" s="205">
        <v>0</v>
      </c>
      <c r="BC69" s="207">
        <v>0</v>
      </c>
      <c r="BD69" s="209">
        <f t="shared" si="40"/>
        <v>0</v>
      </c>
      <c r="BE69" s="207">
        <f t="shared" si="41"/>
        <v>0</v>
      </c>
      <c r="BF69" s="207">
        <f t="shared" si="42"/>
        <v>0</v>
      </c>
      <c r="BG69" s="207">
        <f t="shared" si="43"/>
        <v>0</v>
      </c>
      <c r="BH69" s="207">
        <f t="shared" si="44"/>
        <v>0</v>
      </c>
      <c r="BI69" s="205">
        <f t="shared" si="25"/>
        <v>0</v>
      </c>
      <c r="BJ69" s="205">
        <f t="shared" si="26"/>
        <v>0</v>
      </c>
      <c r="BK69" s="205">
        <f t="shared" si="27"/>
        <v>0</v>
      </c>
      <c r="BL69" s="205">
        <f t="shared" si="28"/>
        <v>0</v>
      </c>
    </row>
    <row r="70" spans="1:66" ht="31.5" x14ac:dyDescent="0.25">
      <c r="A70" s="208" t="s">
        <v>231</v>
      </c>
      <c r="B70" s="208" t="s">
        <v>232</v>
      </c>
      <c r="C70" s="207" t="s">
        <v>259</v>
      </c>
      <c r="D70" s="209">
        <v>0</v>
      </c>
      <c r="E70" s="207">
        <v>0</v>
      </c>
      <c r="F70" s="209">
        <v>0</v>
      </c>
      <c r="G70" s="207">
        <v>0</v>
      </c>
      <c r="H70" s="207">
        <v>0</v>
      </c>
      <c r="I70" s="207">
        <v>0</v>
      </c>
      <c r="J70" s="207">
        <v>0</v>
      </c>
      <c r="K70" s="205">
        <v>0</v>
      </c>
      <c r="L70" s="205">
        <v>0</v>
      </c>
      <c r="M70" s="205">
        <v>0</v>
      </c>
      <c r="N70" s="205">
        <v>0</v>
      </c>
      <c r="O70" s="207">
        <v>0</v>
      </c>
      <c r="P70" s="209">
        <v>0</v>
      </c>
      <c r="Q70" s="207">
        <v>0</v>
      </c>
      <c r="R70" s="207">
        <v>0</v>
      </c>
      <c r="S70" s="207">
        <v>0</v>
      </c>
      <c r="T70" s="207">
        <v>0</v>
      </c>
      <c r="U70" s="205">
        <v>0</v>
      </c>
      <c r="V70" s="205">
        <v>0</v>
      </c>
      <c r="W70" s="205">
        <v>0</v>
      </c>
      <c r="X70" s="205">
        <v>0</v>
      </c>
      <c r="Y70" s="207">
        <v>0</v>
      </c>
      <c r="Z70" s="209">
        <v>0</v>
      </c>
      <c r="AA70" s="207">
        <v>0</v>
      </c>
      <c r="AB70" s="207">
        <v>0</v>
      </c>
      <c r="AC70" s="207">
        <v>0</v>
      </c>
      <c r="AD70" s="207">
        <v>0</v>
      </c>
      <c r="AE70" s="205">
        <v>0</v>
      </c>
      <c r="AF70" s="205">
        <v>0</v>
      </c>
      <c r="AG70" s="205">
        <v>0</v>
      </c>
      <c r="AH70" s="205">
        <v>0</v>
      </c>
      <c r="AI70" s="207">
        <v>0</v>
      </c>
      <c r="AJ70" s="209">
        <v>0</v>
      </c>
      <c r="AK70" s="207">
        <v>0</v>
      </c>
      <c r="AL70" s="207">
        <v>0</v>
      </c>
      <c r="AM70" s="207">
        <v>0</v>
      </c>
      <c r="AN70" s="207">
        <v>0</v>
      </c>
      <c r="AO70" s="205">
        <v>0</v>
      </c>
      <c r="AP70" s="205">
        <v>0</v>
      </c>
      <c r="AQ70" s="205">
        <v>0</v>
      </c>
      <c r="AR70" s="205">
        <v>0</v>
      </c>
      <c r="AS70" s="207">
        <v>0</v>
      </c>
      <c r="AT70" s="209">
        <v>0</v>
      </c>
      <c r="AU70" s="207">
        <v>0</v>
      </c>
      <c r="AV70" s="207">
        <v>0</v>
      </c>
      <c r="AW70" s="207">
        <v>0</v>
      </c>
      <c r="AX70" s="207">
        <v>0</v>
      </c>
      <c r="AY70" s="205">
        <v>0</v>
      </c>
      <c r="AZ70" s="205">
        <v>0</v>
      </c>
      <c r="BA70" s="205">
        <v>0</v>
      </c>
      <c r="BB70" s="205">
        <v>0</v>
      </c>
      <c r="BC70" s="207">
        <v>0</v>
      </c>
      <c r="BD70" s="209">
        <f t="shared" si="40"/>
        <v>0</v>
      </c>
      <c r="BE70" s="207">
        <f t="shared" si="41"/>
        <v>0</v>
      </c>
      <c r="BF70" s="207">
        <f t="shared" si="42"/>
        <v>0</v>
      </c>
      <c r="BG70" s="207">
        <f t="shared" si="43"/>
        <v>0</v>
      </c>
      <c r="BH70" s="207">
        <f t="shared" si="44"/>
        <v>0</v>
      </c>
      <c r="BI70" s="205">
        <f t="shared" si="25"/>
        <v>0</v>
      </c>
      <c r="BJ70" s="205">
        <f t="shared" si="26"/>
        <v>0</v>
      </c>
      <c r="BK70" s="205">
        <f t="shared" si="27"/>
        <v>0</v>
      </c>
      <c r="BL70" s="205">
        <f t="shared" si="28"/>
        <v>0</v>
      </c>
    </row>
    <row r="71" spans="1:66" ht="31.5" x14ac:dyDescent="0.25">
      <c r="A71" s="208" t="s">
        <v>233</v>
      </c>
      <c r="B71" s="208" t="s">
        <v>234</v>
      </c>
      <c r="C71" s="207" t="s">
        <v>259</v>
      </c>
      <c r="D71" s="209">
        <v>0</v>
      </c>
      <c r="E71" s="207">
        <v>0</v>
      </c>
      <c r="F71" s="209">
        <v>0</v>
      </c>
      <c r="G71" s="207">
        <v>0</v>
      </c>
      <c r="H71" s="207">
        <v>0</v>
      </c>
      <c r="I71" s="207">
        <v>0</v>
      </c>
      <c r="J71" s="207">
        <v>0</v>
      </c>
      <c r="K71" s="205">
        <v>0</v>
      </c>
      <c r="L71" s="205">
        <v>0</v>
      </c>
      <c r="M71" s="205">
        <v>0</v>
      </c>
      <c r="N71" s="205">
        <v>0</v>
      </c>
      <c r="O71" s="207">
        <v>0</v>
      </c>
      <c r="P71" s="209">
        <v>0</v>
      </c>
      <c r="Q71" s="207">
        <v>0</v>
      </c>
      <c r="R71" s="207">
        <v>0</v>
      </c>
      <c r="S71" s="207">
        <v>0</v>
      </c>
      <c r="T71" s="207">
        <v>0</v>
      </c>
      <c r="U71" s="205">
        <v>0</v>
      </c>
      <c r="V71" s="205">
        <v>0</v>
      </c>
      <c r="W71" s="205">
        <v>0</v>
      </c>
      <c r="X71" s="205">
        <v>0</v>
      </c>
      <c r="Y71" s="207">
        <v>0</v>
      </c>
      <c r="Z71" s="209">
        <v>0</v>
      </c>
      <c r="AA71" s="207">
        <v>0</v>
      </c>
      <c r="AB71" s="207">
        <v>0</v>
      </c>
      <c r="AC71" s="207">
        <v>0</v>
      </c>
      <c r="AD71" s="207">
        <v>0</v>
      </c>
      <c r="AE71" s="205">
        <v>0</v>
      </c>
      <c r="AF71" s="205">
        <v>0</v>
      </c>
      <c r="AG71" s="205">
        <v>0</v>
      </c>
      <c r="AH71" s="205">
        <v>0</v>
      </c>
      <c r="AI71" s="207">
        <v>0</v>
      </c>
      <c r="AJ71" s="209">
        <v>0</v>
      </c>
      <c r="AK71" s="207">
        <v>0</v>
      </c>
      <c r="AL71" s="207">
        <v>0</v>
      </c>
      <c r="AM71" s="207">
        <v>0</v>
      </c>
      <c r="AN71" s="207">
        <v>0</v>
      </c>
      <c r="AO71" s="205">
        <v>0</v>
      </c>
      <c r="AP71" s="205">
        <v>0</v>
      </c>
      <c r="AQ71" s="205">
        <v>0</v>
      </c>
      <c r="AR71" s="205">
        <v>0</v>
      </c>
      <c r="AS71" s="207">
        <v>0</v>
      </c>
      <c r="AT71" s="209">
        <v>0</v>
      </c>
      <c r="AU71" s="207">
        <v>0</v>
      </c>
      <c r="AV71" s="207">
        <v>0</v>
      </c>
      <c r="AW71" s="207">
        <v>0</v>
      </c>
      <c r="AX71" s="207">
        <v>0</v>
      </c>
      <c r="AY71" s="205">
        <v>0</v>
      </c>
      <c r="AZ71" s="205">
        <v>0</v>
      </c>
      <c r="BA71" s="205">
        <v>0</v>
      </c>
      <c r="BB71" s="205">
        <v>0</v>
      </c>
      <c r="BC71" s="207">
        <v>0</v>
      </c>
      <c r="BD71" s="209">
        <f t="shared" si="40"/>
        <v>0</v>
      </c>
      <c r="BE71" s="207">
        <f t="shared" si="41"/>
        <v>0</v>
      </c>
      <c r="BF71" s="207">
        <f t="shared" si="42"/>
        <v>0</v>
      </c>
      <c r="BG71" s="207">
        <f t="shared" si="43"/>
        <v>0</v>
      </c>
      <c r="BH71" s="207">
        <f t="shared" si="44"/>
        <v>0</v>
      </c>
      <c r="BI71" s="205">
        <f t="shared" si="25"/>
        <v>0</v>
      </c>
      <c r="BJ71" s="205">
        <f t="shared" si="26"/>
        <v>0</v>
      </c>
      <c r="BK71" s="205">
        <f t="shared" si="27"/>
        <v>0</v>
      </c>
      <c r="BL71" s="205">
        <f t="shared" si="28"/>
        <v>0</v>
      </c>
    </row>
    <row r="72" spans="1:66" ht="47.25" x14ac:dyDescent="0.25">
      <c r="A72" s="208" t="s">
        <v>235</v>
      </c>
      <c r="B72" s="208" t="s">
        <v>236</v>
      </c>
      <c r="C72" s="207" t="s">
        <v>259</v>
      </c>
      <c r="D72" s="209">
        <v>0</v>
      </c>
      <c r="E72" s="207">
        <v>0</v>
      </c>
      <c r="F72" s="209">
        <v>0</v>
      </c>
      <c r="G72" s="207">
        <v>0</v>
      </c>
      <c r="H72" s="207">
        <v>0</v>
      </c>
      <c r="I72" s="207">
        <v>0</v>
      </c>
      <c r="J72" s="207">
        <v>0</v>
      </c>
      <c r="K72" s="205">
        <v>0</v>
      </c>
      <c r="L72" s="205">
        <v>0</v>
      </c>
      <c r="M72" s="205">
        <v>0</v>
      </c>
      <c r="N72" s="205">
        <v>0</v>
      </c>
      <c r="O72" s="207">
        <v>0</v>
      </c>
      <c r="P72" s="209">
        <v>0</v>
      </c>
      <c r="Q72" s="207">
        <v>0</v>
      </c>
      <c r="R72" s="207">
        <v>0</v>
      </c>
      <c r="S72" s="207">
        <v>0</v>
      </c>
      <c r="T72" s="207">
        <v>0</v>
      </c>
      <c r="U72" s="205">
        <v>0</v>
      </c>
      <c r="V72" s="205">
        <v>0</v>
      </c>
      <c r="W72" s="205">
        <v>0</v>
      </c>
      <c r="X72" s="205">
        <v>0</v>
      </c>
      <c r="Y72" s="207">
        <v>0</v>
      </c>
      <c r="Z72" s="209">
        <v>0</v>
      </c>
      <c r="AA72" s="207">
        <v>0</v>
      </c>
      <c r="AB72" s="207">
        <v>0</v>
      </c>
      <c r="AC72" s="207">
        <v>0</v>
      </c>
      <c r="AD72" s="207">
        <v>0</v>
      </c>
      <c r="AE72" s="205">
        <v>0</v>
      </c>
      <c r="AF72" s="205">
        <v>0</v>
      </c>
      <c r="AG72" s="205">
        <v>0</v>
      </c>
      <c r="AH72" s="205">
        <v>0</v>
      </c>
      <c r="AI72" s="207">
        <v>0</v>
      </c>
      <c r="AJ72" s="209">
        <v>0</v>
      </c>
      <c r="AK72" s="207">
        <v>0</v>
      </c>
      <c r="AL72" s="207">
        <v>0</v>
      </c>
      <c r="AM72" s="207">
        <v>0</v>
      </c>
      <c r="AN72" s="207">
        <v>0</v>
      </c>
      <c r="AO72" s="205">
        <v>0</v>
      </c>
      <c r="AP72" s="205">
        <v>0</v>
      </c>
      <c r="AQ72" s="205">
        <v>0</v>
      </c>
      <c r="AR72" s="205">
        <v>0</v>
      </c>
      <c r="AS72" s="207">
        <v>0</v>
      </c>
      <c r="AT72" s="209">
        <v>0</v>
      </c>
      <c r="AU72" s="207">
        <v>0</v>
      </c>
      <c r="AV72" s="207">
        <v>0</v>
      </c>
      <c r="AW72" s="207">
        <v>0</v>
      </c>
      <c r="AX72" s="207">
        <v>0</v>
      </c>
      <c r="AY72" s="205">
        <v>0</v>
      </c>
      <c r="AZ72" s="205">
        <v>0</v>
      </c>
      <c r="BA72" s="205">
        <v>0</v>
      </c>
      <c r="BB72" s="205">
        <v>0</v>
      </c>
      <c r="BC72" s="207">
        <v>0</v>
      </c>
      <c r="BD72" s="209">
        <v>0</v>
      </c>
      <c r="BE72" s="207">
        <v>0</v>
      </c>
      <c r="BF72" s="207">
        <v>0</v>
      </c>
      <c r="BG72" s="207">
        <v>0</v>
      </c>
      <c r="BH72" s="207">
        <v>0</v>
      </c>
      <c r="BI72" s="205">
        <f t="shared" si="25"/>
        <v>0</v>
      </c>
      <c r="BJ72" s="205">
        <f t="shared" si="26"/>
        <v>0</v>
      </c>
      <c r="BK72" s="205">
        <f t="shared" si="27"/>
        <v>0</v>
      </c>
      <c r="BL72" s="205">
        <f t="shared" si="28"/>
        <v>0</v>
      </c>
    </row>
    <row r="73" spans="1:66" ht="47.25" x14ac:dyDescent="0.25">
      <c r="A73" s="208" t="s">
        <v>237</v>
      </c>
      <c r="B73" s="208" t="s">
        <v>238</v>
      </c>
      <c r="C73" s="207" t="s">
        <v>259</v>
      </c>
      <c r="D73" s="209">
        <v>0</v>
      </c>
      <c r="E73" s="207">
        <v>0</v>
      </c>
      <c r="F73" s="209">
        <v>0</v>
      </c>
      <c r="G73" s="207">
        <v>0</v>
      </c>
      <c r="H73" s="207">
        <v>0</v>
      </c>
      <c r="I73" s="207">
        <v>0</v>
      </c>
      <c r="J73" s="207">
        <v>0</v>
      </c>
      <c r="K73" s="205">
        <v>0</v>
      </c>
      <c r="L73" s="205">
        <v>0</v>
      </c>
      <c r="M73" s="205">
        <v>0</v>
      </c>
      <c r="N73" s="205">
        <v>0</v>
      </c>
      <c r="O73" s="207">
        <v>0</v>
      </c>
      <c r="P73" s="209">
        <v>0</v>
      </c>
      <c r="Q73" s="207">
        <v>0</v>
      </c>
      <c r="R73" s="207">
        <v>0</v>
      </c>
      <c r="S73" s="207">
        <v>0</v>
      </c>
      <c r="T73" s="207">
        <v>0</v>
      </c>
      <c r="U73" s="205">
        <v>0</v>
      </c>
      <c r="V73" s="205">
        <v>0</v>
      </c>
      <c r="W73" s="205">
        <v>0</v>
      </c>
      <c r="X73" s="205">
        <v>0</v>
      </c>
      <c r="Y73" s="207">
        <v>0</v>
      </c>
      <c r="Z73" s="209">
        <v>0</v>
      </c>
      <c r="AA73" s="207">
        <v>0</v>
      </c>
      <c r="AB73" s="207">
        <v>0</v>
      </c>
      <c r="AC73" s="207">
        <v>0</v>
      </c>
      <c r="AD73" s="207">
        <v>0</v>
      </c>
      <c r="AE73" s="205">
        <v>0</v>
      </c>
      <c r="AF73" s="205">
        <v>0</v>
      </c>
      <c r="AG73" s="205">
        <v>0</v>
      </c>
      <c r="AH73" s="205">
        <v>0</v>
      </c>
      <c r="AI73" s="207">
        <v>0</v>
      </c>
      <c r="AJ73" s="209">
        <v>0</v>
      </c>
      <c r="AK73" s="207">
        <v>0</v>
      </c>
      <c r="AL73" s="207">
        <v>0</v>
      </c>
      <c r="AM73" s="207">
        <v>0</v>
      </c>
      <c r="AN73" s="207">
        <v>0</v>
      </c>
      <c r="AO73" s="205">
        <v>0</v>
      </c>
      <c r="AP73" s="205">
        <v>0</v>
      </c>
      <c r="AQ73" s="205">
        <v>0</v>
      </c>
      <c r="AR73" s="205">
        <v>0</v>
      </c>
      <c r="AS73" s="207">
        <v>0</v>
      </c>
      <c r="AT73" s="209">
        <v>0</v>
      </c>
      <c r="AU73" s="207">
        <v>0</v>
      </c>
      <c r="AV73" s="207">
        <v>0</v>
      </c>
      <c r="AW73" s="207">
        <v>0</v>
      </c>
      <c r="AX73" s="207">
        <v>0</v>
      </c>
      <c r="AY73" s="205">
        <v>0</v>
      </c>
      <c r="AZ73" s="205">
        <v>0</v>
      </c>
      <c r="BA73" s="205">
        <v>0</v>
      </c>
      <c r="BB73" s="205">
        <v>0</v>
      </c>
      <c r="BC73" s="207">
        <v>0</v>
      </c>
      <c r="BD73" s="209">
        <v>0</v>
      </c>
      <c r="BE73" s="207">
        <v>0</v>
      </c>
      <c r="BF73" s="207">
        <v>0</v>
      </c>
      <c r="BG73" s="207">
        <v>0</v>
      </c>
      <c r="BH73" s="207">
        <v>0</v>
      </c>
      <c r="BI73" s="205">
        <f t="shared" si="25"/>
        <v>0</v>
      </c>
      <c r="BJ73" s="205">
        <f t="shared" si="26"/>
        <v>0</v>
      </c>
      <c r="BK73" s="205">
        <f t="shared" si="27"/>
        <v>0</v>
      </c>
      <c r="BL73" s="205">
        <f t="shared" si="28"/>
        <v>0</v>
      </c>
    </row>
    <row r="74" spans="1:66" ht="47.25" x14ac:dyDescent="0.25">
      <c r="A74" s="208" t="s">
        <v>239</v>
      </c>
      <c r="B74" s="208" t="s">
        <v>240</v>
      </c>
      <c r="C74" s="207" t="s">
        <v>259</v>
      </c>
      <c r="D74" s="209">
        <v>0</v>
      </c>
      <c r="E74" s="207">
        <v>0</v>
      </c>
      <c r="F74" s="209">
        <v>0</v>
      </c>
      <c r="G74" s="207">
        <v>0</v>
      </c>
      <c r="H74" s="207">
        <v>0</v>
      </c>
      <c r="I74" s="207">
        <v>0</v>
      </c>
      <c r="J74" s="207">
        <v>0</v>
      </c>
      <c r="K74" s="205">
        <v>0</v>
      </c>
      <c r="L74" s="205">
        <v>0</v>
      </c>
      <c r="M74" s="205">
        <v>0</v>
      </c>
      <c r="N74" s="205">
        <v>0</v>
      </c>
      <c r="O74" s="207">
        <v>0</v>
      </c>
      <c r="P74" s="209">
        <v>0</v>
      </c>
      <c r="Q74" s="207">
        <v>0</v>
      </c>
      <c r="R74" s="207">
        <v>0</v>
      </c>
      <c r="S74" s="207">
        <v>0</v>
      </c>
      <c r="T74" s="207">
        <v>0</v>
      </c>
      <c r="U74" s="205">
        <v>0</v>
      </c>
      <c r="V74" s="205">
        <v>0</v>
      </c>
      <c r="W74" s="205">
        <v>0</v>
      </c>
      <c r="X74" s="205">
        <v>0</v>
      </c>
      <c r="Y74" s="207">
        <v>0</v>
      </c>
      <c r="Z74" s="209">
        <v>0</v>
      </c>
      <c r="AA74" s="207">
        <v>0</v>
      </c>
      <c r="AB74" s="207">
        <v>0</v>
      </c>
      <c r="AC74" s="207">
        <v>0</v>
      </c>
      <c r="AD74" s="207">
        <v>0</v>
      </c>
      <c r="AE74" s="205">
        <v>0</v>
      </c>
      <c r="AF74" s="205">
        <v>0</v>
      </c>
      <c r="AG74" s="205">
        <v>0</v>
      </c>
      <c r="AH74" s="205">
        <v>0</v>
      </c>
      <c r="AI74" s="207">
        <v>0</v>
      </c>
      <c r="AJ74" s="209">
        <v>0</v>
      </c>
      <c r="AK74" s="207">
        <v>0</v>
      </c>
      <c r="AL74" s="207">
        <v>0</v>
      </c>
      <c r="AM74" s="207">
        <v>0</v>
      </c>
      <c r="AN74" s="207">
        <v>0</v>
      </c>
      <c r="AO74" s="205">
        <v>0</v>
      </c>
      <c r="AP74" s="205">
        <v>0</v>
      </c>
      <c r="AQ74" s="205">
        <v>0</v>
      </c>
      <c r="AR74" s="205">
        <v>0</v>
      </c>
      <c r="AS74" s="207">
        <v>0</v>
      </c>
      <c r="AT74" s="209">
        <v>0</v>
      </c>
      <c r="AU74" s="207">
        <v>0</v>
      </c>
      <c r="AV74" s="207">
        <v>0</v>
      </c>
      <c r="AW74" s="207">
        <v>0</v>
      </c>
      <c r="AX74" s="207">
        <v>0</v>
      </c>
      <c r="AY74" s="205">
        <v>0</v>
      </c>
      <c r="AZ74" s="205">
        <v>0</v>
      </c>
      <c r="BA74" s="205">
        <v>0</v>
      </c>
      <c r="BB74" s="205">
        <v>0</v>
      </c>
      <c r="BC74" s="207">
        <v>0</v>
      </c>
      <c r="BD74" s="209">
        <v>0</v>
      </c>
      <c r="BE74" s="207">
        <v>0</v>
      </c>
      <c r="BF74" s="207">
        <v>0</v>
      </c>
      <c r="BG74" s="207">
        <v>0</v>
      </c>
      <c r="BH74" s="207">
        <v>0</v>
      </c>
      <c r="BI74" s="205">
        <f t="shared" si="25"/>
        <v>0</v>
      </c>
      <c r="BJ74" s="205">
        <f t="shared" si="26"/>
        <v>0</v>
      </c>
      <c r="BK74" s="205">
        <f t="shared" si="27"/>
        <v>0</v>
      </c>
      <c r="BL74" s="205">
        <f t="shared" si="28"/>
        <v>0</v>
      </c>
    </row>
    <row r="75" spans="1:66" ht="47.25" x14ac:dyDescent="0.25">
      <c r="A75" s="208" t="s">
        <v>241</v>
      </c>
      <c r="B75" s="208" t="s">
        <v>242</v>
      </c>
      <c r="C75" s="207" t="s">
        <v>259</v>
      </c>
      <c r="D75" s="209">
        <v>0</v>
      </c>
      <c r="E75" s="207">
        <v>0</v>
      </c>
      <c r="F75" s="209">
        <v>0</v>
      </c>
      <c r="G75" s="207">
        <v>0</v>
      </c>
      <c r="H75" s="207">
        <v>0</v>
      </c>
      <c r="I75" s="207">
        <v>0</v>
      </c>
      <c r="J75" s="207">
        <v>0</v>
      </c>
      <c r="K75" s="205">
        <v>0</v>
      </c>
      <c r="L75" s="205">
        <v>0</v>
      </c>
      <c r="M75" s="205">
        <v>0</v>
      </c>
      <c r="N75" s="205">
        <v>0</v>
      </c>
      <c r="O75" s="207">
        <v>0</v>
      </c>
      <c r="P75" s="209">
        <v>0</v>
      </c>
      <c r="Q75" s="207">
        <v>0</v>
      </c>
      <c r="R75" s="207">
        <v>0</v>
      </c>
      <c r="S75" s="207">
        <v>0</v>
      </c>
      <c r="T75" s="207">
        <v>0</v>
      </c>
      <c r="U75" s="205">
        <v>0</v>
      </c>
      <c r="V75" s="205">
        <v>0</v>
      </c>
      <c r="W75" s="205">
        <v>0</v>
      </c>
      <c r="X75" s="205">
        <v>0</v>
      </c>
      <c r="Y75" s="207">
        <v>0</v>
      </c>
      <c r="Z75" s="209">
        <v>0</v>
      </c>
      <c r="AA75" s="207">
        <v>0</v>
      </c>
      <c r="AB75" s="207">
        <v>0</v>
      </c>
      <c r="AC75" s="207">
        <v>0</v>
      </c>
      <c r="AD75" s="207">
        <v>0</v>
      </c>
      <c r="AE75" s="205">
        <v>0</v>
      </c>
      <c r="AF75" s="205">
        <v>0</v>
      </c>
      <c r="AG75" s="205">
        <v>0</v>
      </c>
      <c r="AH75" s="205">
        <v>0</v>
      </c>
      <c r="AI75" s="207">
        <v>0</v>
      </c>
      <c r="AJ75" s="209">
        <v>0</v>
      </c>
      <c r="AK75" s="207">
        <v>0</v>
      </c>
      <c r="AL75" s="207">
        <v>0</v>
      </c>
      <c r="AM75" s="207">
        <v>0</v>
      </c>
      <c r="AN75" s="207">
        <v>0</v>
      </c>
      <c r="AO75" s="205">
        <v>0</v>
      </c>
      <c r="AP75" s="205">
        <v>0</v>
      </c>
      <c r="AQ75" s="205">
        <v>0</v>
      </c>
      <c r="AR75" s="205">
        <v>0</v>
      </c>
      <c r="AS75" s="207">
        <v>0</v>
      </c>
      <c r="AT75" s="209">
        <v>0</v>
      </c>
      <c r="AU75" s="207">
        <v>0</v>
      </c>
      <c r="AV75" s="207">
        <v>0</v>
      </c>
      <c r="AW75" s="207">
        <v>0</v>
      </c>
      <c r="AX75" s="207">
        <v>0</v>
      </c>
      <c r="AY75" s="205">
        <v>0</v>
      </c>
      <c r="AZ75" s="205">
        <v>0</v>
      </c>
      <c r="BA75" s="205">
        <v>0</v>
      </c>
      <c r="BB75" s="205">
        <v>0</v>
      </c>
      <c r="BC75" s="207">
        <v>0</v>
      </c>
      <c r="BD75" s="209">
        <v>0</v>
      </c>
      <c r="BE75" s="207">
        <v>0</v>
      </c>
      <c r="BF75" s="207">
        <v>0</v>
      </c>
      <c r="BG75" s="207">
        <v>0</v>
      </c>
      <c r="BH75" s="207">
        <v>0</v>
      </c>
      <c r="BI75" s="205">
        <f t="shared" si="25"/>
        <v>0</v>
      </c>
      <c r="BJ75" s="205">
        <f t="shared" si="26"/>
        <v>0</v>
      </c>
      <c r="BK75" s="205">
        <f t="shared" si="27"/>
        <v>0</v>
      </c>
      <c r="BL75" s="205">
        <f t="shared" si="28"/>
        <v>0</v>
      </c>
    </row>
    <row r="76" spans="1:66" ht="47.25" x14ac:dyDescent="0.25">
      <c r="A76" s="208" t="s">
        <v>243</v>
      </c>
      <c r="B76" s="208" t="s">
        <v>244</v>
      </c>
      <c r="C76" s="207" t="s">
        <v>259</v>
      </c>
      <c r="D76" s="209">
        <v>0</v>
      </c>
      <c r="E76" s="207">
        <v>0</v>
      </c>
      <c r="F76" s="209">
        <v>0</v>
      </c>
      <c r="G76" s="207">
        <v>0</v>
      </c>
      <c r="H76" s="207">
        <v>0</v>
      </c>
      <c r="I76" s="207">
        <v>0</v>
      </c>
      <c r="J76" s="207">
        <v>0</v>
      </c>
      <c r="K76" s="205">
        <v>0</v>
      </c>
      <c r="L76" s="205">
        <v>0</v>
      </c>
      <c r="M76" s="205">
        <v>0</v>
      </c>
      <c r="N76" s="205">
        <v>0</v>
      </c>
      <c r="O76" s="207">
        <v>0</v>
      </c>
      <c r="P76" s="209">
        <v>0</v>
      </c>
      <c r="Q76" s="207">
        <v>0</v>
      </c>
      <c r="R76" s="207">
        <v>0</v>
      </c>
      <c r="S76" s="207">
        <v>0</v>
      </c>
      <c r="T76" s="207">
        <v>0</v>
      </c>
      <c r="U76" s="205">
        <v>0</v>
      </c>
      <c r="V76" s="205">
        <v>0</v>
      </c>
      <c r="W76" s="205">
        <v>0</v>
      </c>
      <c r="X76" s="205">
        <v>0</v>
      </c>
      <c r="Y76" s="207">
        <v>0</v>
      </c>
      <c r="Z76" s="209">
        <v>0</v>
      </c>
      <c r="AA76" s="207">
        <v>0</v>
      </c>
      <c r="AB76" s="207">
        <v>0</v>
      </c>
      <c r="AC76" s="207">
        <v>0</v>
      </c>
      <c r="AD76" s="207">
        <v>0</v>
      </c>
      <c r="AE76" s="205">
        <v>0</v>
      </c>
      <c r="AF76" s="205">
        <v>0</v>
      </c>
      <c r="AG76" s="205">
        <v>0</v>
      </c>
      <c r="AH76" s="205">
        <v>0</v>
      </c>
      <c r="AI76" s="207">
        <v>0</v>
      </c>
      <c r="AJ76" s="209">
        <v>0</v>
      </c>
      <c r="AK76" s="207">
        <v>0</v>
      </c>
      <c r="AL76" s="207">
        <v>0</v>
      </c>
      <c r="AM76" s="207">
        <v>0</v>
      </c>
      <c r="AN76" s="207">
        <v>0</v>
      </c>
      <c r="AO76" s="205">
        <v>0</v>
      </c>
      <c r="AP76" s="205">
        <v>0</v>
      </c>
      <c r="AQ76" s="205">
        <v>0</v>
      </c>
      <c r="AR76" s="205">
        <v>0</v>
      </c>
      <c r="AS76" s="207">
        <v>0</v>
      </c>
      <c r="AT76" s="209">
        <v>0</v>
      </c>
      <c r="AU76" s="207">
        <v>0</v>
      </c>
      <c r="AV76" s="207">
        <v>0</v>
      </c>
      <c r="AW76" s="207">
        <v>0</v>
      </c>
      <c r="AX76" s="207">
        <v>0</v>
      </c>
      <c r="AY76" s="205">
        <v>0</v>
      </c>
      <c r="AZ76" s="205">
        <v>0</v>
      </c>
      <c r="BA76" s="205">
        <v>0</v>
      </c>
      <c r="BB76" s="205">
        <v>0</v>
      </c>
      <c r="BC76" s="207">
        <v>0</v>
      </c>
      <c r="BD76" s="209">
        <v>0</v>
      </c>
      <c r="BE76" s="207">
        <v>0</v>
      </c>
      <c r="BF76" s="207">
        <v>0</v>
      </c>
      <c r="BG76" s="207">
        <v>0</v>
      </c>
      <c r="BH76" s="207">
        <v>0</v>
      </c>
      <c r="BI76" s="205">
        <f t="shared" si="25"/>
        <v>0</v>
      </c>
      <c r="BJ76" s="205">
        <f t="shared" si="26"/>
        <v>0</v>
      </c>
      <c r="BK76" s="205">
        <f t="shared" si="27"/>
        <v>0</v>
      </c>
      <c r="BL76" s="205">
        <f t="shared" si="28"/>
        <v>0</v>
      </c>
    </row>
    <row r="77" spans="1:66" ht="31.5" x14ac:dyDescent="0.25">
      <c r="A77" s="208" t="s">
        <v>245</v>
      </c>
      <c r="B77" s="208" t="s">
        <v>246</v>
      </c>
      <c r="C77" s="207" t="s">
        <v>259</v>
      </c>
      <c r="D77" s="209">
        <v>0</v>
      </c>
      <c r="E77" s="207">
        <v>0</v>
      </c>
      <c r="F77" s="209">
        <v>0</v>
      </c>
      <c r="G77" s="207">
        <v>0</v>
      </c>
      <c r="H77" s="207">
        <v>0</v>
      </c>
      <c r="I77" s="207">
        <v>0</v>
      </c>
      <c r="J77" s="207">
        <v>0</v>
      </c>
      <c r="K77" s="205">
        <v>0</v>
      </c>
      <c r="L77" s="205">
        <v>0</v>
      </c>
      <c r="M77" s="205">
        <v>0</v>
      </c>
      <c r="N77" s="205">
        <v>0</v>
      </c>
      <c r="O77" s="207">
        <v>0</v>
      </c>
      <c r="P77" s="209">
        <v>0</v>
      </c>
      <c r="Q77" s="207">
        <v>0</v>
      </c>
      <c r="R77" s="207">
        <v>0</v>
      </c>
      <c r="S77" s="207">
        <v>0</v>
      </c>
      <c r="T77" s="207">
        <v>0</v>
      </c>
      <c r="U77" s="205">
        <v>0</v>
      </c>
      <c r="V77" s="205">
        <v>0</v>
      </c>
      <c r="W77" s="205">
        <v>0</v>
      </c>
      <c r="X77" s="205">
        <v>0</v>
      </c>
      <c r="Y77" s="207">
        <v>0</v>
      </c>
      <c r="Z77" s="209">
        <v>0</v>
      </c>
      <c r="AA77" s="207">
        <v>0</v>
      </c>
      <c r="AB77" s="207">
        <v>0</v>
      </c>
      <c r="AC77" s="207">
        <v>0</v>
      </c>
      <c r="AD77" s="207">
        <v>0</v>
      </c>
      <c r="AE77" s="205">
        <v>0</v>
      </c>
      <c r="AF77" s="205">
        <v>0</v>
      </c>
      <c r="AG77" s="205">
        <v>0</v>
      </c>
      <c r="AH77" s="205">
        <v>0</v>
      </c>
      <c r="AI77" s="207">
        <v>0</v>
      </c>
      <c r="AJ77" s="209">
        <v>0</v>
      </c>
      <c r="AK77" s="207">
        <v>0</v>
      </c>
      <c r="AL77" s="207">
        <v>0</v>
      </c>
      <c r="AM77" s="207">
        <v>0</v>
      </c>
      <c r="AN77" s="207">
        <v>0</v>
      </c>
      <c r="AO77" s="205">
        <v>0</v>
      </c>
      <c r="AP77" s="205">
        <v>0</v>
      </c>
      <c r="AQ77" s="205">
        <v>0</v>
      </c>
      <c r="AR77" s="205">
        <v>0</v>
      </c>
      <c r="AS77" s="207">
        <v>0</v>
      </c>
      <c r="AT77" s="209">
        <v>0</v>
      </c>
      <c r="AU77" s="207">
        <v>0</v>
      </c>
      <c r="AV77" s="207">
        <v>0</v>
      </c>
      <c r="AW77" s="207">
        <v>0</v>
      </c>
      <c r="AX77" s="207">
        <v>0</v>
      </c>
      <c r="AY77" s="205">
        <v>0</v>
      </c>
      <c r="AZ77" s="205">
        <v>0</v>
      </c>
      <c r="BA77" s="205">
        <v>0</v>
      </c>
      <c r="BB77" s="205">
        <v>0</v>
      </c>
      <c r="BC77" s="207">
        <v>0</v>
      </c>
      <c r="BD77" s="209">
        <v>0</v>
      </c>
      <c r="BE77" s="207">
        <v>0</v>
      </c>
      <c r="BF77" s="207">
        <v>0</v>
      </c>
      <c r="BG77" s="207">
        <v>0</v>
      </c>
      <c r="BH77" s="207">
        <v>0</v>
      </c>
      <c r="BI77" s="205">
        <f t="shared" si="25"/>
        <v>0</v>
      </c>
      <c r="BJ77" s="205">
        <f t="shared" si="26"/>
        <v>0</v>
      </c>
      <c r="BK77" s="205">
        <f t="shared" si="27"/>
        <v>0</v>
      </c>
      <c r="BL77" s="205">
        <f t="shared" si="28"/>
        <v>0</v>
      </c>
    </row>
    <row r="78" spans="1:66" ht="47.25" x14ac:dyDescent="0.25">
      <c r="A78" s="208" t="s">
        <v>247</v>
      </c>
      <c r="B78" s="208" t="s">
        <v>248</v>
      </c>
      <c r="C78" s="207" t="s">
        <v>259</v>
      </c>
      <c r="D78" s="209">
        <v>0</v>
      </c>
      <c r="E78" s="207">
        <v>0</v>
      </c>
      <c r="F78" s="209">
        <v>0</v>
      </c>
      <c r="G78" s="207">
        <v>0</v>
      </c>
      <c r="H78" s="207">
        <v>0</v>
      </c>
      <c r="I78" s="207">
        <v>0</v>
      </c>
      <c r="J78" s="207">
        <v>0</v>
      </c>
      <c r="K78" s="205">
        <v>0</v>
      </c>
      <c r="L78" s="205">
        <v>0</v>
      </c>
      <c r="M78" s="205">
        <v>0</v>
      </c>
      <c r="N78" s="205">
        <v>0</v>
      </c>
      <c r="O78" s="207">
        <v>0</v>
      </c>
      <c r="P78" s="209">
        <v>0</v>
      </c>
      <c r="Q78" s="207">
        <v>0</v>
      </c>
      <c r="R78" s="207">
        <v>0</v>
      </c>
      <c r="S78" s="207">
        <v>0</v>
      </c>
      <c r="T78" s="207">
        <v>0</v>
      </c>
      <c r="U78" s="205">
        <v>0</v>
      </c>
      <c r="V78" s="205">
        <v>0</v>
      </c>
      <c r="W78" s="205">
        <v>0</v>
      </c>
      <c r="X78" s="205">
        <v>0</v>
      </c>
      <c r="Y78" s="207">
        <v>0</v>
      </c>
      <c r="Z78" s="209">
        <v>0</v>
      </c>
      <c r="AA78" s="207">
        <v>0</v>
      </c>
      <c r="AB78" s="207">
        <v>0</v>
      </c>
      <c r="AC78" s="207">
        <v>0</v>
      </c>
      <c r="AD78" s="207">
        <v>0</v>
      </c>
      <c r="AE78" s="205">
        <v>0</v>
      </c>
      <c r="AF78" s="205">
        <v>0</v>
      </c>
      <c r="AG78" s="205">
        <v>0</v>
      </c>
      <c r="AH78" s="205">
        <v>0</v>
      </c>
      <c r="AI78" s="207">
        <v>0</v>
      </c>
      <c r="AJ78" s="209">
        <v>0</v>
      </c>
      <c r="AK78" s="207">
        <v>0</v>
      </c>
      <c r="AL78" s="207">
        <v>0</v>
      </c>
      <c r="AM78" s="207">
        <v>0</v>
      </c>
      <c r="AN78" s="207">
        <v>0</v>
      </c>
      <c r="AO78" s="205">
        <v>0</v>
      </c>
      <c r="AP78" s="205">
        <v>0</v>
      </c>
      <c r="AQ78" s="205">
        <v>0</v>
      </c>
      <c r="AR78" s="205">
        <v>0</v>
      </c>
      <c r="AS78" s="207">
        <v>0</v>
      </c>
      <c r="AT78" s="209">
        <v>0</v>
      </c>
      <c r="AU78" s="207">
        <v>0</v>
      </c>
      <c r="AV78" s="207">
        <v>0</v>
      </c>
      <c r="AW78" s="207">
        <v>0</v>
      </c>
      <c r="AX78" s="207">
        <v>0</v>
      </c>
      <c r="AY78" s="205">
        <v>0</v>
      </c>
      <c r="AZ78" s="205">
        <v>0</v>
      </c>
      <c r="BA78" s="205">
        <v>0</v>
      </c>
      <c r="BB78" s="205">
        <v>0</v>
      </c>
      <c r="BC78" s="207">
        <v>0</v>
      </c>
      <c r="BD78" s="209">
        <v>0</v>
      </c>
      <c r="BE78" s="207">
        <v>0</v>
      </c>
      <c r="BF78" s="207">
        <v>0</v>
      </c>
      <c r="BG78" s="207">
        <v>0</v>
      </c>
      <c r="BH78" s="207">
        <v>0</v>
      </c>
      <c r="BI78" s="205">
        <f t="shared" si="25"/>
        <v>0</v>
      </c>
      <c r="BJ78" s="205">
        <f t="shared" si="26"/>
        <v>0</v>
      </c>
      <c r="BK78" s="205">
        <f t="shared" si="27"/>
        <v>0</v>
      </c>
      <c r="BL78" s="205">
        <f t="shared" si="28"/>
        <v>0</v>
      </c>
    </row>
    <row r="79" spans="1:66" ht="63" x14ac:dyDescent="0.25">
      <c r="A79" s="208" t="s">
        <v>145</v>
      </c>
      <c r="B79" s="208" t="s">
        <v>249</v>
      </c>
      <c r="C79" s="207" t="s">
        <v>259</v>
      </c>
      <c r="D79" s="209">
        <v>0</v>
      </c>
      <c r="E79" s="207">
        <v>0</v>
      </c>
      <c r="F79" s="209">
        <v>0</v>
      </c>
      <c r="G79" s="207">
        <v>0</v>
      </c>
      <c r="H79" s="207">
        <v>0</v>
      </c>
      <c r="I79" s="207">
        <v>0</v>
      </c>
      <c r="J79" s="207">
        <v>0</v>
      </c>
      <c r="K79" s="205">
        <v>0</v>
      </c>
      <c r="L79" s="205">
        <v>0</v>
      </c>
      <c r="M79" s="205">
        <v>0</v>
      </c>
      <c r="N79" s="205">
        <v>0</v>
      </c>
      <c r="O79" s="207">
        <v>0</v>
      </c>
      <c r="P79" s="209">
        <v>0</v>
      </c>
      <c r="Q79" s="207">
        <v>0</v>
      </c>
      <c r="R79" s="207">
        <v>0</v>
      </c>
      <c r="S79" s="207">
        <v>0</v>
      </c>
      <c r="T79" s="207">
        <v>0</v>
      </c>
      <c r="U79" s="205">
        <v>0</v>
      </c>
      <c r="V79" s="205">
        <v>0</v>
      </c>
      <c r="W79" s="205">
        <v>0</v>
      </c>
      <c r="X79" s="205">
        <v>0</v>
      </c>
      <c r="Y79" s="207">
        <v>0</v>
      </c>
      <c r="Z79" s="209">
        <v>0</v>
      </c>
      <c r="AA79" s="207">
        <v>0</v>
      </c>
      <c r="AB79" s="207">
        <v>0</v>
      </c>
      <c r="AC79" s="207">
        <v>0</v>
      </c>
      <c r="AD79" s="207">
        <v>0</v>
      </c>
      <c r="AE79" s="205">
        <v>0</v>
      </c>
      <c r="AF79" s="205">
        <v>0</v>
      </c>
      <c r="AG79" s="205">
        <v>0</v>
      </c>
      <c r="AH79" s="205">
        <v>0</v>
      </c>
      <c r="AI79" s="207">
        <v>0</v>
      </c>
      <c r="AJ79" s="209">
        <v>0</v>
      </c>
      <c r="AK79" s="207">
        <v>0</v>
      </c>
      <c r="AL79" s="207">
        <v>0</v>
      </c>
      <c r="AM79" s="207">
        <v>0</v>
      </c>
      <c r="AN79" s="207">
        <v>0</v>
      </c>
      <c r="AO79" s="205">
        <v>0</v>
      </c>
      <c r="AP79" s="205">
        <v>0</v>
      </c>
      <c r="AQ79" s="205">
        <v>0</v>
      </c>
      <c r="AR79" s="205">
        <v>0</v>
      </c>
      <c r="AS79" s="207">
        <v>0</v>
      </c>
      <c r="AT79" s="209">
        <v>0</v>
      </c>
      <c r="AU79" s="207">
        <v>0</v>
      </c>
      <c r="AV79" s="207">
        <v>0</v>
      </c>
      <c r="AW79" s="207">
        <v>0</v>
      </c>
      <c r="AX79" s="207">
        <v>0</v>
      </c>
      <c r="AY79" s="205">
        <v>0</v>
      </c>
      <c r="AZ79" s="205">
        <v>0</v>
      </c>
      <c r="BA79" s="205">
        <v>0</v>
      </c>
      <c r="BB79" s="205">
        <v>0</v>
      </c>
      <c r="BC79" s="207">
        <v>0</v>
      </c>
      <c r="BD79" s="209">
        <v>0</v>
      </c>
      <c r="BE79" s="207">
        <v>0</v>
      </c>
      <c r="BF79" s="207">
        <v>0</v>
      </c>
      <c r="BG79" s="207">
        <v>0</v>
      </c>
      <c r="BH79" s="207">
        <v>0</v>
      </c>
      <c r="BI79" s="205">
        <f t="shared" si="25"/>
        <v>0</v>
      </c>
      <c r="BJ79" s="205">
        <f t="shared" si="26"/>
        <v>0</v>
      </c>
      <c r="BK79" s="205">
        <f t="shared" si="27"/>
        <v>0</v>
      </c>
      <c r="BL79" s="205">
        <f t="shared" si="28"/>
        <v>0</v>
      </c>
    </row>
    <row r="80" spans="1:66" ht="63" x14ac:dyDescent="0.25">
      <c r="A80" s="208" t="s">
        <v>250</v>
      </c>
      <c r="B80" s="208" t="s">
        <v>251</v>
      </c>
      <c r="C80" s="207" t="s">
        <v>259</v>
      </c>
      <c r="D80" s="209">
        <v>0</v>
      </c>
      <c r="E80" s="207">
        <v>0</v>
      </c>
      <c r="F80" s="209">
        <v>0</v>
      </c>
      <c r="G80" s="207">
        <v>0</v>
      </c>
      <c r="H80" s="207">
        <v>0</v>
      </c>
      <c r="I80" s="207">
        <v>0</v>
      </c>
      <c r="J80" s="207">
        <v>0</v>
      </c>
      <c r="K80" s="205">
        <v>0</v>
      </c>
      <c r="L80" s="205">
        <v>0</v>
      </c>
      <c r="M80" s="205">
        <v>0</v>
      </c>
      <c r="N80" s="205">
        <v>0</v>
      </c>
      <c r="O80" s="207">
        <v>0</v>
      </c>
      <c r="P80" s="209">
        <v>0</v>
      </c>
      <c r="Q80" s="207">
        <v>0</v>
      </c>
      <c r="R80" s="207">
        <v>0</v>
      </c>
      <c r="S80" s="207">
        <v>0</v>
      </c>
      <c r="T80" s="207">
        <v>0</v>
      </c>
      <c r="U80" s="205">
        <v>0</v>
      </c>
      <c r="V80" s="205">
        <v>0</v>
      </c>
      <c r="W80" s="205">
        <v>0</v>
      </c>
      <c r="X80" s="205">
        <v>0</v>
      </c>
      <c r="Y80" s="207">
        <v>0</v>
      </c>
      <c r="Z80" s="209">
        <v>0</v>
      </c>
      <c r="AA80" s="207">
        <v>0</v>
      </c>
      <c r="AB80" s="207">
        <v>0</v>
      </c>
      <c r="AC80" s="207">
        <v>0</v>
      </c>
      <c r="AD80" s="207">
        <v>0</v>
      </c>
      <c r="AE80" s="205">
        <v>0</v>
      </c>
      <c r="AF80" s="205">
        <v>0</v>
      </c>
      <c r="AG80" s="205">
        <v>0</v>
      </c>
      <c r="AH80" s="205">
        <v>0</v>
      </c>
      <c r="AI80" s="207">
        <v>0</v>
      </c>
      <c r="AJ80" s="209">
        <v>0</v>
      </c>
      <c r="AK80" s="207">
        <v>0</v>
      </c>
      <c r="AL80" s="207">
        <v>0</v>
      </c>
      <c r="AM80" s="207">
        <v>0</v>
      </c>
      <c r="AN80" s="207">
        <v>0</v>
      </c>
      <c r="AO80" s="205">
        <v>0</v>
      </c>
      <c r="AP80" s="205">
        <v>0</v>
      </c>
      <c r="AQ80" s="205">
        <v>0</v>
      </c>
      <c r="AR80" s="205">
        <v>0</v>
      </c>
      <c r="AS80" s="207">
        <v>0</v>
      </c>
      <c r="AT80" s="209">
        <v>0</v>
      </c>
      <c r="AU80" s="207">
        <v>0</v>
      </c>
      <c r="AV80" s="207">
        <v>0</v>
      </c>
      <c r="AW80" s="207">
        <v>0</v>
      </c>
      <c r="AX80" s="207">
        <v>0</v>
      </c>
      <c r="AY80" s="205">
        <v>0</v>
      </c>
      <c r="AZ80" s="205">
        <v>0</v>
      </c>
      <c r="BA80" s="205">
        <v>0</v>
      </c>
      <c r="BB80" s="205">
        <v>0</v>
      </c>
      <c r="BC80" s="207">
        <v>0</v>
      </c>
      <c r="BD80" s="209">
        <v>0</v>
      </c>
      <c r="BE80" s="207">
        <v>0</v>
      </c>
      <c r="BF80" s="207">
        <v>0</v>
      </c>
      <c r="BG80" s="207">
        <v>0</v>
      </c>
      <c r="BH80" s="207">
        <v>0</v>
      </c>
      <c r="BI80" s="205">
        <f t="shared" si="25"/>
        <v>0</v>
      </c>
      <c r="BJ80" s="205">
        <f t="shared" si="26"/>
        <v>0</v>
      </c>
      <c r="BK80" s="205">
        <f t="shared" si="27"/>
        <v>0</v>
      </c>
      <c r="BL80" s="205">
        <f t="shared" si="28"/>
        <v>0</v>
      </c>
    </row>
    <row r="81" spans="1:68" ht="47.25" x14ac:dyDescent="0.25">
      <c r="A81" s="208" t="s">
        <v>252</v>
      </c>
      <c r="B81" s="208" t="s">
        <v>253</v>
      </c>
      <c r="C81" s="207" t="s">
        <v>259</v>
      </c>
      <c r="D81" s="209">
        <v>0</v>
      </c>
      <c r="E81" s="207">
        <v>0</v>
      </c>
      <c r="F81" s="209">
        <v>0</v>
      </c>
      <c r="G81" s="207">
        <v>0</v>
      </c>
      <c r="H81" s="207">
        <v>0</v>
      </c>
      <c r="I81" s="207">
        <v>0</v>
      </c>
      <c r="J81" s="207">
        <v>0</v>
      </c>
      <c r="K81" s="205">
        <v>0</v>
      </c>
      <c r="L81" s="205">
        <v>0</v>
      </c>
      <c r="M81" s="205">
        <v>0</v>
      </c>
      <c r="N81" s="205">
        <v>0</v>
      </c>
      <c r="O81" s="207">
        <v>0</v>
      </c>
      <c r="P81" s="209">
        <v>0</v>
      </c>
      <c r="Q81" s="207">
        <v>0</v>
      </c>
      <c r="R81" s="207">
        <v>0</v>
      </c>
      <c r="S81" s="207">
        <v>0</v>
      </c>
      <c r="T81" s="207">
        <v>0</v>
      </c>
      <c r="U81" s="205">
        <v>0</v>
      </c>
      <c r="V81" s="205">
        <v>0</v>
      </c>
      <c r="W81" s="205">
        <v>0</v>
      </c>
      <c r="X81" s="205">
        <v>0</v>
      </c>
      <c r="Y81" s="207">
        <v>0</v>
      </c>
      <c r="Z81" s="209">
        <v>0</v>
      </c>
      <c r="AA81" s="207">
        <v>0</v>
      </c>
      <c r="AB81" s="207">
        <v>0</v>
      </c>
      <c r="AC81" s="207">
        <v>0</v>
      </c>
      <c r="AD81" s="207">
        <v>0</v>
      </c>
      <c r="AE81" s="205">
        <v>0</v>
      </c>
      <c r="AF81" s="205">
        <v>0</v>
      </c>
      <c r="AG81" s="205">
        <v>0</v>
      </c>
      <c r="AH81" s="205">
        <v>0</v>
      </c>
      <c r="AI81" s="207">
        <v>0</v>
      </c>
      <c r="AJ81" s="209">
        <v>0</v>
      </c>
      <c r="AK81" s="207">
        <v>0</v>
      </c>
      <c r="AL81" s="207">
        <v>0</v>
      </c>
      <c r="AM81" s="207">
        <v>0</v>
      </c>
      <c r="AN81" s="207">
        <v>0</v>
      </c>
      <c r="AO81" s="205">
        <v>0</v>
      </c>
      <c r="AP81" s="205">
        <v>0</v>
      </c>
      <c r="AQ81" s="205">
        <v>0</v>
      </c>
      <c r="AR81" s="205">
        <v>0</v>
      </c>
      <c r="AS81" s="207">
        <v>0</v>
      </c>
      <c r="AT81" s="209">
        <v>0</v>
      </c>
      <c r="AU81" s="207">
        <v>0</v>
      </c>
      <c r="AV81" s="207">
        <v>0</v>
      </c>
      <c r="AW81" s="207">
        <v>0</v>
      </c>
      <c r="AX81" s="207">
        <v>0</v>
      </c>
      <c r="AY81" s="205">
        <v>0</v>
      </c>
      <c r="AZ81" s="205">
        <v>0</v>
      </c>
      <c r="BA81" s="205">
        <v>0</v>
      </c>
      <c r="BB81" s="205">
        <v>0</v>
      </c>
      <c r="BC81" s="207">
        <v>0</v>
      </c>
      <c r="BD81" s="209">
        <v>0</v>
      </c>
      <c r="BE81" s="207">
        <v>0</v>
      </c>
      <c r="BF81" s="207">
        <v>0</v>
      </c>
      <c r="BG81" s="207">
        <v>0</v>
      </c>
      <c r="BH81" s="207">
        <v>0</v>
      </c>
      <c r="BI81" s="205">
        <f t="shared" si="25"/>
        <v>0</v>
      </c>
      <c r="BJ81" s="205">
        <f t="shared" si="26"/>
        <v>0</v>
      </c>
      <c r="BK81" s="205">
        <f t="shared" si="27"/>
        <v>0</v>
      </c>
      <c r="BL81" s="205">
        <f t="shared" si="28"/>
        <v>0</v>
      </c>
    </row>
    <row r="82" spans="1:68" ht="31.5" x14ac:dyDescent="0.25">
      <c r="A82" s="208" t="s">
        <v>146</v>
      </c>
      <c r="B82" s="208" t="s">
        <v>254</v>
      </c>
      <c r="C82" s="207" t="s">
        <v>259</v>
      </c>
      <c r="D82" s="209">
        <f>D83</f>
        <v>19.199000000000002</v>
      </c>
      <c r="E82" s="207">
        <f t="shared" ref="E82:BL82" si="47">E83</f>
        <v>0</v>
      </c>
      <c r="F82" s="209">
        <f t="shared" si="47"/>
        <v>0.77100000000000002</v>
      </c>
      <c r="G82" s="207">
        <f t="shared" si="47"/>
        <v>0</v>
      </c>
      <c r="H82" s="207">
        <f t="shared" si="47"/>
        <v>0</v>
      </c>
      <c r="I82" s="207">
        <f t="shared" si="47"/>
        <v>0</v>
      </c>
      <c r="J82" s="207">
        <f t="shared" si="47"/>
        <v>0</v>
      </c>
      <c r="K82" s="205">
        <f t="shared" si="47"/>
        <v>0</v>
      </c>
      <c r="L82" s="205">
        <f t="shared" si="47"/>
        <v>0</v>
      </c>
      <c r="M82" s="205">
        <f t="shared" si="47"/>
        <v>0</v>
      </c>
      <c r="N82" s="205">
        <f t="shared" si="47"/>
        <v>0</v>
      </c>
      <c r="O82" s="207">
        <f t="shared" si="47"/>
        <v>0</v>
      </c>
      <c r="P82" s="209">
        <f t="shared" si="47"/>
        <v>18.428000000000001</v>
      </c>
      <c r="Q82" s="207">
        <f t="shared" si="47"/>
        <v>0</v>
      </c>
      <c r="R82" s="207">
        <f t="shared" si="47"/>
        <v>0</v>
      </c>
      <c r="S82" s="207">
        <f t="shared" si="47"/>
        <v>1.68</v>
      </c>
      <c r="T82" s="207">
        <f t="shared" si="47"/>
        <v>0</v>
      </c>
      <c r="U82" s="205">
        <f t="shared" si="47"/>
        <v>0</v>
      </c>
      <c r="V82" s="205">
        <f t="shared" si="47"/>
        <v>0</v>
      </c>
      <c r="W82" s="205">
        <f t="shared" si="47"/>
        <v>0</v>
      </c>
      <c r="X82" s="205">
        <f t="shared" si="47"/>
        <v>0</v>
      </c>
      <c r="Y82" s="207">
        <f t="shared" si="47"/>
        <v>0</v>
      </c>
      <c r="Z82" s="209">
        <f t="shared" si="47"/>
        <v>0</v>
      </c>
      <c r="AA82" s="207">
        <f t="shared" si="47"/>
        <v>0</v>
      </c>
      <c r="AB82" s="207">
        <f t="shared" si="47"/>
        <v>0</v>
      </c>
      <c r="AC82" s="207">
        <f t="shared" si="47"/>
        <v>0</v>
      </c>
      <c r="AD82" s="207">
        <f t="shared" si="47"/>
        <v>0</v>
      </c>
      <c r="AE82" s="205">
        <f t="shared" si="47"/>
        <v>0</v>
      </c>
      <c r="AF82" s="205">
        <f t="shared" si="47"/>
        <v>0</v>
      </c>
      <c r="AG82" s="205">
        <f t="shared" si="47"/>
        <v>0</v>
      </c>
      <c r="AH82" s="205">
        <f t="shared" si="47"/>
        <v>0</v>
      </c>
      <c r="AI82" s="207">
        <f t="shared" si="47"/>
        <v>0</v>
      </c>
      <c r="AJ82" s="209">
        <f t="shared" si="47"/>
        <v>0</v>
      </c>
      <c r="AK82" s="207">
        <f t="shared" si="47"/>
        <v>0</v>
      </c>
      <c r="AL82" s="207">
        <f t="shared" si="47"/>
        <v>0</v>
      </c>
      <c r="AM82" s="207">
        <f t="shared" si="47"/>
        <v>0</v>
      </c>
      <c r="AN82" s="207">
        <f t="shared" si="47"/>
        <v>0</v>
      </c>
      <c r="AO82" s="205">
        <f t="shared" si="47"/>
        <v>0</v>
      </c>
      <c r="AP82" s="205">
        <f t="shared" si="47"/>
        <v>0</v>
      </c>
      <c r="AQ82" s="205">
        <f t="shared" si="47"/>
        <v>0</v>
      </c>
      <c r="AR82" s="205">
        <f t="shared" si="47"/>
        <v>0</v>
      </c>
      <c r="AS82" s="207">
        <f t="shared" si="47"/>
        <v>0</v>
      </c>
      <c r="AT82" s="209">
        <f t="shared" si="47"/>
        <v>0</v>
      </c>
      <c r="AU82" s="207">
        <f t="shared" si="47"/>
        <v>0</v>
      </c>
      <c r="AV82" s="207">
        <f t="shared" si="47"/>
        <v>0</v>
      </c>
      <c r="AW82" s="207">
        <f t="shared" si="47"/>
        <v>0</v>
      </c>
      <c r="AX82" s="207">
        <f t="shared" si="47"/>
        <v>0</v>
      </c>
      <c r="AY82" s="205">
        <f t="shared" si="47"/>
        <v>0</v>
      </c>
      <c r="AZ82" s="205">
        <f t="shared" si="47"/>
        <v>0</v>
      </c>
      <c r="BA82" s="205">
        <f t="shared" si="47"/>
        <v>0</v>
      </c>
      <c r="BB82" s="205">
        <f t="shared" si="47"/>
        <v>0</v>
      </c>
      <c r="BC82" s="207">
        <f t="shared" si="47"/>
        <v>0</v>
      </c>
      <c r="BD82" s="209">
        <f t="shared" si="47"/>
        <v>19.199000000000002</v>
      </c>
      <c r="BE82" s="207">
        <f t="shared" si="47"/>
        <v>0</v>
      </c>
      <c r="BF82" s="207">
        <f t="shared" si="47"/>
        <v>0</v>
      </c>
      <c r="BG82" s="207">
        <f t="shared" si="47"/>
        <v>1.68</v>
      </c>
      <c r="BH82" s="207">
        <f t="shared" si="47"/>
        <v>0</v>
      </c>
      <c r="BI82" s="205">
        <f t="shared" si="47"/>
        <v>0</v>
      </c>
      <c r="BJ82" s="205">
        <f t="shared" si="47"/>
        <v>0</v>
      </c>
      <c r="BK82" s="205">
        <f t="shared" si="47"/>
        <v>0</v>
      </c>
      <c r="BL82" s="205">
        <f t="shared" si="47"/>
        <v>0</v>
      </c>
    </row>
    <row r="83" spans="1:68" s="228" customFormat="1" ht="78.75" x14ac:dyDescent="0.25">
      <c r="A83" s="177" t="s">
        <v>146</v>
      </c>
      <c r="B83" s="53" t="s">
        <v>509</v>
      </c>
      <c r="C83" s="53" t="s">
        <v>510</v>
      </c>
      <c r="D83" s="209">
        <f>SUM(D84:D85)</f>
        <v>19.199000000000002</v>
      </c>
      <c r="E83" s="207">
        <f t="shared" ref="E83:BL83" si="48">SUM(E84:E85)</f>
        <v>0</v>
      </c>
      <c r="F83" s="209">
        <f t="shared" si="48"/>
        <v>0.77100000000000002</v>
      </c>
      <c r="G83" s="207">
        <f t="shared" si="48"/>
        <v>0</v>
      </c>
      <c r="H83" s="207">
        <f t="shared" si="48"/>
        <v>0</v>
      </c>
      <c r="I83" s="207">
        <f t="shared" si="48"/>
        <v>0</v>
      </c>
      <c r="J83" s="207">
        <f t="shared" si="48"/>
        <v>0</v>
      </c>
      <c r="K83" s="205">
        <f t="shared" si="48"/>
        <v>0</v>
      </c>
      <c r="L83" s="205">
        <f t="shared" si="48"/>
        <v>0</v>
      </c>
      <c r="M83" s="205">
        <f t="shared" si="48"/>
        <v>0</v>
      </c>
      <c r="N83" s="205">
        <f t="shared" si="48"/>
        <v>0</v>
      </c>
      <c r="O83" s="207">
        <f t="shared" si="48"/>
        <v>0</v>
      </c>
      <c r="P83" s="209">
        <f t="shared" si="48"/>
        <v>18.428000000000001</v>
      </c>
      <c r="Q83" s="207">
        <f t="shared" si="48"/>
        <v>0</v>
      </c>
      <c r="R83" s="207">
        <f t="shared" si="48"/>
        <v>0</v>
      </c>
      <c r="S83" s="207">
        <f t="shared" si="48"/>
        <v>1.68</v>
      </c>
      <c r="T83" s="207">
        <f t="shared" si="48"/>
        <v>0</v>
      </c>
      <c r="U83" s="205">
        <f t="shared" si="48"/>
        <v>0</v>
      </c>
      <c r="V83" s="205">
        <f t="shared" si="48"/>
        <v>0</v>
      </c>
      <c r="W83" s="205">
        <f t="shared" si="48"/>
        <v>0</v>
      </c>
      <c r="X83" s="205">
        <f t="shared" si="48"/>
        <v>0</v>
      </c>
      <c r="Y83" s="207">
        <f t="shared" si="48"/>
        <v>0</v>
      </c>
      <c r="Z83" s="209">
        <f t="shared" si="48"/>
        <v>0</v>
      </c>
      <c r="AA83" s="207">
        <f t="shared" si="48"/>
        <v>0</v>
      </c>
      <c r="AB83" s="207">
        <f t="shared" si="48"/>
        <v>0</v>
      </c>
      <c r="AC83" s="207">
        <f t="shared" si="48"/>
        <v>0</v>
      </c>
      <c r="AD83" s="207">
        <f t="shared" si="48"/>
        <v>0</v>
      </c>
      <c r="AE83" s="205">
        <f t="shared" si="48"/>
        <v>0</v>
      </c>
      <c r="AF83" s="205">
        <f t="shared" si="48"/>
        <v>0</v>
      </c>
      <c r="AG83" s="205">
        <f t="shared" si="48"/>
        <v>0</v>
      </c>
      <c r="AH83" s="205">
        <f t="shared" si="48"/>
        <v>0</v>
      </c>
      <c r="AI83" s="207">
        <f t="shared" si="48"/>
        <v>0</v>
      </c>
      <c r="AJ83" s="209">
        <f t="shared" si="48"/>
        <v>0</v>
      </c>
      <c r="AK83" s="207">
        <f t="shared" si="48"/>
        <v>0</v>
      </c>
      <c r="AL83" s="207">
        <f t="shared" si="48"/>
        <v>0</v>
      </c>
      <c r="AM83" s="207">
        <f t="shared" si="48"/>
        <v>0</v>
      </c>
      <c r="AN83" s="207">
        <f t="shared" si="48"/>
        <v>0</v>
      </c>
      <c r="AO83" s="205">
        <f t="shared" si="48"/>
        <v>0</v>
      </c>
      <c r="AP83" s="205">
        <f t="shared" si="48"/>
        <v>0</v>
      </c>
      <c r="AQ83" s="205">
        <f t="shared" si="48"/>
        <v>0</v>
      </c>
      <c r="AR83" s="205">
        <f t="shared" si="48"/>
        <v>0</v>
      </c>
      <c r="AS83" s="207">
        <f t="shared" si="48"/>
        <v>0</v>
      </c>
      <c r="AT83" s="209">
        <f t="shared" si="48"/>
        <v>0</v>
      </c>
      <c r="AU83" s="207">
        <f t="shared" si="48"/>
        <v>0</v>
      </c>
      <c r="AV83" s="207">
        <f t="shared" si="48"/>
        <v>0</v>
      </c>
      <c r="AW83" s="207">
        <f t="shared" si="48"/>
        <v>0</v>
      </c>
      <c r="AX83" s="207">
        <f t="shared" si="48"/>
        <v>0</v>
      </c>
      <c r="AY83" s="205">
        <f t="shared" si="48"/>
        <v>0</v>
      </c>
      <c r="AZ83" s="205">
        <f t="shared" si="48"/>
        <v>0</v>
      </c>
      <c r="BA83" s="205">
        <f t="shared" si="48"/>
        <v>0</v>
      </c>
      <c r="BB83" s="205">
        <f t="shared" si="48"/>
        <v>0</v>
      </c>
      <c r="BC83" s="207">
        <f t="shared" si="48"/>
        <v>0</v>
      </c>
      <c r="BD83" s="209">
        <f t="shared" si="48"/>
        <v>19.199000000000002</v>
      </c>
      <c r="BE83" s="207">
        <f t="shared" si="48"/>
        <v>0</v>
      </c>
      <c r="BF83" s="207">
        <f t="shared" si="48"/>
        <v>0</v>
      </c>
      <c r="BG83" s="207">
        <f t="shared" si="48"/>
        <v>1.68</v>
      </c>
      <c r="BH83" s="207">
        <f t="shared" si="48"/>
        <v>0</v>
      </c>
      <c r="BI83" s="205">
        <f t="shared" si="48"/>
        <v>0</v>
      </c>
      <c r="BJ83" s="205">
        <f t="shared" si="48"/>
        <v>0</v>
      </c>
      <c r="BK83" s="205">
        <f t="shared" si="48"/>
        <v>0</v>
      </c>
      <c r="BL83" s="205">
        <f t="shared" si="48"/>
        <v>0</v>
      </c>
    </row>
    <row r="84" spans="1:68" s="228" customFormat="1" ht="94.5" x14ac:dyDescent="0.25">
      <c r="A84" s="231" t="s">
        <v>146</v>
      </c>
      <c r="B84" s="232" t="s">
        <v>511</v>
      </c>
      <c r="C84" s="232" t="s">
        <v>512</v>
      </c>
      <c r="D84" s="209">
        <v>0.77100000000000002</v>
      </c>
      <c r="E84" s="207">
        <v>0</v>
      </c>
      <c r="F84" s="209">
        <f>D84</f>
        <v>0.77100000000000002</v>
      </c>
      <c r="G84" s="207">
        <v>0</v>
      </c>
      <c r="H84" s="207">
        <v>0</v>
      </c>
      <c r="I84" s="207">
        <v>0</v>
      </c>
      <c r="J84" s="207">
        <v>0</v>
      </c>
      <c r="K84" s="205">
        <v>0</v>
      </c>
      <c r="L84" s="205">
        <v>0</v>
      </c>
      <c r="M84" s="205">
        <v>0</v>
      </c>
      <c r="N84" s="205">
        <v>0</v>
      </c>
      <c r="O84" s="207">
        <v>0</v>
      </c>
      <c r="P84" s="209">
        <v>0</v>
      </c>
      <c r="Q84" s="207">
        <v>0</v>
      </c>
      <c r="R84" s="207">
        <v>0</v>
      </c>
      <c r="S84" s="207">
        <v>0</v>
      </c>
      <c r="T84" s="207">
        <v>0</v>
      </c>
      <c r="U84" s="205">
        <v>0</v>
      </c>
      <c r="V84" s="205">
        <v>0</v>
      </c>
      <c r="W84" s="205">
        <v>0</v>
      </c>
      <c r="X84" s="205">
        <v>0</v>
      </c>
      <c r="Y84" s="207">
        <v>0</v>
      </c>
      <c r="Z84" s="209">
        <v>0</v>
      </c>
      <c r="AA84" s="207">
        <v>0</v>
      </c>
      <c r="AB84" s="207">
        <v>0</v>
      </c>
      <c r="AC84" s="207">
        <v>0</v>
      </c>
      <c r="AD84" s="207">
        <v>0</v>
      </c>
      <c r="AE84" s="205">
        <v>0</v>
      </c>
      <c r="AF84" s="205">
        <v>0</v>
      </c>
      <c r="AG84" s="205">
        <v>0</v>
      </c>
      <c r="AH84" s="205">
        <v>0</v>
      </c>
      <c r="AI84" s="207">
        <v>0</v>
      </c>
      <c r="AJ84" s="209">
        <v>0</v>
      </c>
      <c r="AK84" s="207">
        <v>0</v>
      </c>
      <c r="AL84" s="207">
        <v>0</v>
      </c>
      <c r="AM84" s="207">
        <v>0</v>
      </c>
      <c r="AN84" s="207">
        <v>0</v>
      </c>
      <c r="AO84" s="205">
        <v>0</v>
      </c>
      <c r="AP84" s="205">
        <v>0</v>
      </c>
      <c r="AQ84" s="205">
        <v>0</v>
      </c>
      <c r="AR84" s="205">
        <v>0</v>
      </c>
      <c r="AS84" s="207">
        <v>0</v>
      </c>
      <c r="AT84" s="209">
        <v>0</v>
      </c>
      <c r="AU84" s="207">
        <v>0</v>
      </c>
      <c r="AV84" s="207">
        <v>0</v>
      </c>
      <c r="AW84" s="207">
        <v>0</v>
      </c>
      <c r="AX84" s="207">
        <v>0</v>
      </c>
      <c r="AY84" s="205">
        <v>0</v>
      </c>
      <c r="AZ84" s="205">
        <v>0</v>
      </c>
      <c r="BA84" s="205">
        <v>0</v>
      </c>
      <c r="BB84" s="205">
        <v>0</v>
      </c>
      <c r="BC84" s="207">
        <f t="shared" ref="BC84:BD85" si="49">E84+O84+Y84+AI84+AS84</f>
        <v>0</v>
      </c>
      <c r="BD84" s="209">
        <f t="shared" si="49"/>
        <v>0.77100000000000002</v>
      </c>
      <c r="BE84" s="207">
        <f t="shared" ref="BE84:BE85" si="50">G84+Q84+AA84+AK84+AU84</f>
        <v>0</v>
      </c>
      <c r="BF84" s="207">
        <f t="shared" ref="BF84:BF85" si="51">H84+R84+AB84+AL84+AV84</f>
        <v>0</v>
      </c>
      <c r="BG84" s="207">
        <f t="shared" ref="BG84:BG85" si="52">I84+S84+AC84+AM84+AW84</f>
        <v>0</v>
      </c>
      <c r="BH84" s="207">
        <f t="shared" ref="BH84:BH85" si="53">J84+T84+AD84+AN84+AX84</f>
        <v>0</v>
      </c>
      <c r="BI84" s="205">
        <f t="shared" ref="BI84:BI85" si="54">K84+U84+AE84+AO84+AY84</f>
        <v>0</v>
      </c>
      <c r="BJ84" s="205">
        <f t="shared" ref="BJ84:BJ85" si="55">L84+V84+AF84+AP84+AZ84</f>
        <v>0</v>
      </c>
      <c r="BK84" s="205">
        <f t="shared" ref="BK84:BK85" si="56">M84+W84+AG84+AQ84+BA84</f>
        <v>0</v>
      </c>
      <c r="BL84" s="205">
        <f t="shared" ref="BL84:BL85" si="57">N84+X84+AH84+AR84+BB84</f>
        <v>0</v>
      </c>
    </row>
    <row r="85" spans="1:68" s="228" customFormat="1" ht="126" x14ac:dyDescent="0.25">
      <c r="A85" s="231" t="s">
        <v>146</v>
      </c>
      <c r="B85" s="232" t="s">
        <v>513</v>
      </c>
      <c r="C85" s="232" t="s">
        <v>512</v>
      </c>
      <c r="D85" s="209">
        <v>18.428000000000001</v>
      </c>
      <c r="E85" s="207">
        <v>0</v>
      </c>
      <c r="F85" s="209">
        <v>0</v>
      </c>
      <c r="G85" s="207">
        <v>0</v>
      </c>
      <c r="H85" s="207">
        <v>0</v>
      </c>
      <c r="I85" s="207">
        <v>0</v>
      </c>
      <c r="J85" s="207">
        <v>0</v>
      </c>
      <c r="K85" s="205">
        <v>0</v>
      </c>
      <c r="L85" s="205">
        <v>0</v>
      </c>
      <c r="M85" s="205">
        <v>0</v>
      </c>
      <c r="N85" s="205">
        <v>0</v>
      </c>
      <c r="O85" s="207">
        <v>0</v>
      </c>
      <c r="P85" s="209">
        <f>D85</f>
        <v>18.428000000000001</v>
      </c>
      <c r="Q85" s="207">
        <v>0</v>
      </c>
      <c r="R85" s="207">
        <v>0</v>
      </c>
      <c r="S85" s="207">
        <v>1.68</v>
      </c>
      <c r="T85" s="207">
        <v>0</v>
      </c>
      <c r="U85" s="205">
        <v>0</v>
      </c>
      <c r="V85" s="205">
        <v>0</v>
      </c>
      <c r="W85" s="205">
        <v>0</v>
      </c>
      <c r="X85" s="205">
        <v>0</v>
      </c>
      <c r="Y85" s="207">
        <v>0</v>
      </c>
      <c r="Z85" s="209">
        <v>0</v>
      </c>
      <c r="AA85" s="207">
        <v>0</v>
      </c>
      <c r="AB85" s="207">
        <v>0</v>
      </c>
      <c r="AC85" s="207">
        <v>0</v>
      </c>
      <c r="AD85" s="207">
        <v>0</v>
      </c>
      <c r="AE85" s="205">
        <v>0</v>
      </c>
      <c r="AF85" s="205">
        <v>0</v>
      </c>
      <c r="AG85" s="205">
        <v>0</v>
      </c>
      <c r="AH85" s="205">
        <v>0</v>
      </c>
      <c r="AI85" s="207">
        <v>0</v>
      </c>
      <c r="AJ85" s="209">
        <v>0</v>
      </c>
      <c r="AK85" s="207">
        <v>0</v>
      </c>
      <c r="AL85" s="207">
        <v>0</v>
      </c>
      <c r="AM85" s="207">
        <v>0</v>
      </c>
      <c r="AN85" s="207">
        <v>0</v>
      </c>
      <c r="AO85" s="205">
        <v>0</v>
      </c>
      <c r="AP85" s="205">
        <v>0</v>
      </c>
      <c r="AQ85" s="205">
        <v>0</v>
      </c>
      <c r="AR85" s="205">
        <v>0</v>
      </c>
      <c r="AS85" s="207">
        <v>0</v>
      </c>
      <c r="AT85" s="209">
        <v>0</v>
      </c>
      <c r="AU85" s="207">
        <v>0</v>
      </c>
      <c r="AV85" s="207">
        <v>0</v>
      </c>
      <c r="AW85" s="207">
        <v>0</v>
      </c>
      <c r="AX85" s="207">
        <v>0</v>
      </c>
      <c r="AY85" s="205">
        <v>0</v>
      </c>
      <c r="AZ85" s="205">
        <v>0</v>
      </c>
      <c r="BA85" s="205">
        <v>0</v>
      </c>
      <c r="BB85" s="205">
        <v>0</v>
      </c>
      <c r="BC85" s="207">
        <f t="shared" si="49"/>
        <v>0</v>
      </c>
      <c r="BD85" s="209">
        <f t="shared" si="49"/>
        <v>18.428000000000001</v>
      </c>
      <c r="BE85" s="207">
        <f t="shared" si="50"/>
        <v>0</v>
      </c>
      <c r="BF85" s="207">
        <f t="shared" si="51"/>
        <v>0</v>
      </c>
      <c r="BG85" s="207">
        <f t="shared" si="52"/>
        <v>1.68</v>
      </c>
      <c r="BH85" s="207">
        <f t="shared" si="53"/>
        <v>0</v>
      </c>
      <c r="BI85" s="205">
        <f t="shared" si="54"/>
        <v>0</v>
      </c>
      <c r="BJ85" s="205">
        <f t="shared" si="55"/>
        <v>0</v>
      </c>
      <c r="BK85" s="205">
        <f t="shared" si="56"/>
        <v>0</v>
      </c>
      <c r="BL85" s="205">
        <f t="shared" si="57"/>
        <v>0</v>
      </c>
    </row>
    <row r="86" spans="1:68" ht="47.25" x14ac:dyDescent="0.25">
      <c r="A86" s="208" t="s">
        <v>255</v>
      </c>
      <c r="B86" s="208" t="s">
        <v>256</v>
      </c>
      <c r="C86" s="207" t="s">
        <v>259</v>
      </c>
      <c r="D86" s="209">
        <v>0</v>
      </c>
      <c r="E86" s="207">
        <v>0</v>
      </c>
      <c r="F86" s="209">
        <v>0</v>
      </c>
      <c r="G86" s="207">
        <v>0</v>
      </c>
      <c r="H86" s="207">
        <v>0</v>
      </c>
      <c r="I86" s="207">
        <v>0</v>
      </c>
      <c r="J86" s="207">
        <v>0</v>
      </c>
      <c r="K86" s="205">
        <v>0</v>
      </c>
      <c r="L86" s="205">
        <v>0</v>
      </c>
      <c r="M86" s="205">
        <v>0</v>
      </c>
      <c r="N86" s="205">
        <v>0</v>
      </c>
      <c r="O86" s="207">
        <v>0</v>
      </c>
      <c r="P86" s="209">
        <v>0</v>
      </c>
      <c r="Q86" s="207">
        <v>0</v>
      </c>
      <c r="R86" s="207">
        <v>0</v>
      </c>
      <c r="S86" s="207">
        <v>0</v>
      </c>
      <c r="T86" s="207">
        <v>0</v>
      </c>
      <c r="U86" s="205">
        <v>0</v>
      </c>
      <c r="V86" s="205">
        <v>0</v>
      </c>
      <c r="W86" s="205">
        <v>0</v>
      </c>
      <c r="X86" s="205">
        <v>0</v>
      </c>
      <c r="Y86" s="207">
        <v>0</v>
      </c>
      <c r="Z86" s="209">
        <v>0</v>
      </c>
      <c r="AA86" s="207">
        <v>0</v>
      </c>
      <c r="AB86" s="207">
        <v>0</v>
      </c>
      <c r="AC86" s="207">
        <v>0</v>
      </c>
      <c r="AD86" s="207">
        <v>0</v>
      </c>
      <c r="AE86" s="205">
        <v>0</v>
      </c>
      <c r="AF86" s="205">
        <v>0</v>
      </c>
      <c r="AG86" s="205">
        <v>0</v>
      </c>
      <c r="AH86" s="205">
        <v>0</v>
      </c>
      <c r="AI86" s="207">
        <v>0</v>
      </c>
      <c r="AJ86" s="209">
        <v>0</v>
      </c>
      <c r="AK86" s="207">
        <v>0</v>
      </c>
      <c r="AL86" s="207">
        <v>0</v>
      </c>
      <c r="AM86" s="207">
        <v>0</v>
      </c>
      <c r="AN86" s="207">
        <v>0</v>
      </c>
      <c r="AO86" s="205">
        <v>0</v>
      </c>
      <c r="AP86" s="205">
        <v>0</v>
      </c>
      <c r="AQ86" s="205">
        <v>0</v>
      </c>
      <c r="AR86" s="205">
        <v>0</v>
      </c>
      <c r="AS86" s="207">
        <v>0</v>
      </c>
      <c r="AT86" s="209">
        <v>0</v>
      </c>
      <c r="AU86" s="207">
        <v>0</v>
      </c>
      <c r="AV86" s="207">
        <v>0</v>
      </c>
      <c r="AW86" s="207">
        <v>0</v>
      </c>
      <c r="AX86" s="207">
        <v>0</v>
      </c>
      <c r="AY86" s="205">
        <v>0</v>
      </c>
      <c r="AZ86" s="205">
        <v>0</v>
      </c>
      <c r="BA86" s="205">
        <v>0</v>
      </c>
      <c r="BB86" s="205">
        <v>0</v>
      </c>
      <c r="BC86" s="207">
        <v>0</v>
      </c>
      <c r="BD86" s="209">
        <v>0</v>
      </c>
      <c r="BE86" s="207">
        <v>0</v>
      </c>
      <c r="BF86" s="207">
        <v>0</v>
      </c>
      <c r="BG86" s="207">
        <v>0</v>
      </c>
      <c r="BH86" s="207">
        <v>0</v>
      </c>
      <c r="BI86" s="205">
        <f t="shared" si="25"/>
        <v>0</v>
      </c>
      <c r="BJ86" s="205">
        <f t="shared" si="26"/>
        <v>0</v>
      </c>
      <c r="BK86" s="205">
        <f t="shared" si="27"/>
        <v>0</v>
      </c>
      <c r="BL86" s="205">
        <f t="shared" si="28"/>
        <v>0</v>
      </c>
    </row>
    <row r="87" spans="1:68" ht="31.5" x14ac:dyDescent="0.25">
      <c r="A87" s="208" t="s">
        <v>257</v>
      </c>
      <c r="B87" s="208" t="s">
        <v>258</v>
      </c>
      <c r="C87" s="207" t="s">
        <v>259</v>
      </c>
      <c r="D87" s="209">
        <v>0</v>
      </c>
      <c r="E87" s="207">
        <v>0</v>
      </c>
      <c r="F87" s="209">
        <v>0</v>
      </c>
      <c r="G87" s="207">
        <v>0</v>
      </c>
      <c r="H87" s="207">
        <v>0</v>
      </c>
      <c r="I87" s="207">
        <v>0</v>
      </c>
      <c r="J87" s="207">
        <v>0</v>
      </c>
      <c r="K87" s="205">
        <v>0</v>
      </c>
      <c r="L87" s="205">
        <v>0</v>
      </c>
      <c r="M87" s="205">
        <v>0</v>
      </c>
      <c r="N87" s="205">
        <v>0</v>
      </c>
      <c r="O87" s="207">
        <v>0</v>
      </c>
      <c r="P87" s="209">
        <v>0</v>
      </c>
      <c r="Q87" s="207">
        <v>0</v>
      </c>
      <c r="R87" s="207">
        <v>0</v>
      </c>
      <c r="S87" s="207">
        <v>0</v>
      </c>
      <c r="T87" s="207">
        <v>0</v>
      </c>
      <c r="U87" s="205">
        <v>0</v>
      </c>
      <c r="V87" s="205">
        <v>0</v>
      </c>
      <c r="W87" s="205">
        <v>0</v>
      </c>
      <c r="X87" s="205">
        <v>0</v>
      </c>
      <c r="Y87" s="207">
        <v>0</v>
      </c>
      <c r="Z87" s="209">
        <v>0</v>
      </c>
      <c r="AA87" s="207">
        <v>0</v>
      </c>
      <c r="AB87" s="207">
        <v>0</v>
      </c>
      <c r="AC87" s="207">
        <v>0</v>
      </c>
      <c r="AD87" s="207">
        <v>0</v>
      </c>
      <c r="AE87" s="205">
        <v>0</v>
      </c>
      <c r="AF87" s="205">
        <v>0</v>
      </c>
      <c r="AG87" s="205">
        <v>0</v>
      </c>
      <c r="AH87" s="205">
        <v>0</v>
      </c>
      <c r="AI87" s="207">
        <v>0</v>
      </c>
      <c r="AJ87" s="209">
        <v>0</v>
      </c>
      <c r="AK87" s="207">
        <v>0</v>
      </c>
      <c r="AL87" s="207">
        <v>0</v>
      </c>
      <c r="AM87" s="207">
        <v>0</v>
      </c>
      <c r="AN87" s="207">
        <v>0</v>
      </c>
      <c r="AO87" s="205">
        <v>0</v>
      </c>
      <c r="AP87" s="205">
        <v>0</v>
      </c>
      <c r="AQ87" s="205">
        <v>0</v>
      </c>
      <c r="AR87" s="205">
        <v>0</v>
      </c>
      <c r="AS87" s="207">
        <v>0</v>
      </c>
      <c r="AT87" s="209">
        <v>0</v>
      </c>
      <c r="AU87" s="207">
        <v>0</v>
      </c>
      <c r="AV87" s="207">
        <v>0</v>
      </c>
      <c r="AW87" s="207">
        <v>0</v>
      </c>
      <c r="AX87" s="207">
        <v>0</v>
      </c>
      <c r="AY87" s="205">
        <v>0</v>
      </c>
      <c r="AZ87" s="205">
        <v>0</v>
      </c>
      <c r="BA87" s="205">
        <v>0</v>
      </c>
      <c r="BB87" s="205">
        <v>0</v>
      </c>
      <c r="BC87" s="207">
        <v>0</v>
      </c>
      <c r="BD87" s="209">
        <v>0</v>
      </c>
      <c r="BE87" s="207">
        <v>0</v>
      </c>
      <c r="BF87" s="207">
        <v>0</v>
      </c>
      <c r="BG87" s="207">
        <v>0</v>
      </c>
      <c r="BH87" s="207">
        <v>0</v>
      </c>
      <c r="BI87" s="205">
        <f t="shared" si="25"/>
        <v>0</v>
      </c>
      <c r="BJ87" s="205">
        <f t="shared" si="26"/>
        <v>0</v>
      </c>
      <c r="BK87" s="205">
        <f t="shared" si="27"/>
        <v>0</v>
      </c>
      <c r="BL87" s="205">
        <f t="shared" si="28"/>
        <v>0</v>
      </c>
    </row>
    <row r="88" spans="1:68" ht="98.1" customHeight="1" x14ac:dyDescent="0.25">
      <c r="A88" s="323"/>
      <c r="B88" s="323"/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  <c r="AF88" s="323"/>
      <c r="AG88" s="323"/>
      <c r="AH88" s="323"/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3"/>
      <c r="AX88" s="323"/>
      <c r="AY88" s="323"/>
      <c r="AZ88" s="323"/>
      <c r="BA88" s="323"/>
      <c r="BB88" s="323"/>
      <c r="BC88" s="323"/>
    </row>
    <row r="89" spans="1:68" s="16" customFormat="1" ht="47.45" customHeight="1" x14ac:dyDescent="0.35">
      <c r="A89" s="299"/>
      <c r="B89" s="299"/>
      <c r="C89" s="299"/>
      <c r="D89" s="299"/>
      <c r="E89" s="299"/>
      <c r="F89" s="299"/>
      <c r="G89" s="299"/>
      <c r="H89" s="299"/>
      <c r="I89" s="299"/>
      <c r="J89" s="299"/>
      <c r="K89" s="299"/>
      <c r="L89" s="299"/>
      <c r="M89" s="299"/>
      <c r="N89" s="299"/>
      <c r="O89" s="299"/>
      <c r="P89" s="299"/>
      <c r="Q89" s="299"/>
      <c r="R89" s="299"/>
      <c r="S89" s="299"/>
      <c r="T89" s="299"/>
      <c r="U89" s="299"/>
      <c r="V89" s="299"/>
      <c r="W89" s="299"/>
      <c r="X89" s="299"/>
      <c r="Y89" s="299"/>
      <c r="Z89" s="299"/>
      <c r="AA89" s="299"/>
      <c r="AB89" s="299"/>
      <c r="AC89" s="299"/>
      <c r="AD89" s="299"/>
      <c r="AE89" s="299"/>
      <c r="AF89" s="299"/>
      <c r="AG89" s="299"/>
      <c r="AH89" s="299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300"/>
      <c r="BL89" s="300"/>
    </row>
    <row r="90" spans="1:68" ht="11.1" customHeight="1" x14ac:dyDescent="0.25">
      <c r="A90" s="330"/>
      <c r="B90" s="330"/>
      <c r="C90" s="330"/>
      <c r="D90" s="330"/>
      <c r="E90" s="330"/>
      <c r="F90" s="330"/>
      <c r="G90" s="330"/>
      <c r="H90" s="330"/>
      <c r="I90" s="330"/>
      <c r="J90" s="330"/>
      <c r="K90" s="330"/>
      <c r="L90" s="330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0"/>
      <c r="Z90" s="330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  <c r="AM90" s="330"/>
      <c r="AN90" s="330"/>
      <c r="AO90" s="330"/>
      <c r="AP90" s="330"/>
      <c r="AQ90" s="330"/>
      <c r="AR90" s="330"/>
      <c r="AS90" s="330"/>
      <c r="AT90" s="330"/>
      <c r="AU90" s="330"/>
      <c r="AV90" s="330"/>
      <c r="AW90" s="330"/>
      <c r="AX90" s="330"/>
      <c r="AY90" s="330"/>
      <c r="AZ90" s="330"/>
      <c r="BA90" s="330"/>
      <c r="BB90" s="330"/>
      <c r="BC90" s="330"/>
    </row>
    <row r="91" spans="1:68" ht="37.5" customHeight="1" x14ac:dyDescent="0.25">
      <c r="A91" s="331"/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P91" s="331"/>
      <c r="Q91" s="331"/>
      <c r="R91" s="331"/>
      <c r="S91" s="331"/>
      <c r="T91" s="331"/>
      <c r="U91" s="331"/>
      <c r="V91" s="331"/>
      <c r="W91" s="331"/>
      <c r="X91" s="331"/>
      <c r="Y91" s="331"/>
      <c r="Z91" s="331"/>
      <c r="AA91" s="331"/>
      <c r="AB91" s="331"/>
      <c r="AC91" s="331"/>
      <c r="AD91" s="331"/>
      <c r="AE91" s="331"/>
      <c r="AF91" s="331"/>
      <c r="AG91" s="331"/>
      <c r="AH91" s="331"/>
      <c r="AI91" s="331"/>
      <c r="AJ91" s="331"/>
      <c r="AK91" s="331"/>
      <c r="AL91" s="331"/>
      <c r="AM91" s="331"/>
      <c r="AN91" s="331"/>
      <c r="AO91" s="331"/>
      <c r="AP91" s="331"/>
      <c r="AQ91" s="331"/>
      <c r="AR91" s="331"/>
      <c r="AS91" s="331"/>
      <c r="AT91" s="331"/>
      <c r="AU91" s="331"/>
      <c r="AV91" s="331"/>
      <c r="AW91" s="331"/>
      <c r="AX91" s="331"/>
      <c r="AY91" s="331"/>
      <c r="AZ91" s="331"/>
      <c r="BA91" s="331"/>
      <c r="BB91" s="331"/>
      <c r="BC91" s="331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</row>
    <row r="92" spans="1:68" ht="66" customHeight="1" x14ac:dyDescent="0.25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32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332"/>
      <c r="AE92" s="332"/>
      <c r="AF92" s="332"/>
      <c r="AG92" s="332"/>
      <c r="AH92" s="332"/>
      <c r="AI92" s="332"/>
      <c r="AJ92" s="332"/>
      <c r="AK92" s="332"/>
      <c r="AL92" s="332"/>
      <c r="AM92" s="332"/>
      <c r="AN92" s="332"/>
      <c r="AO92" s="332"/>
      <c r="AP92" s="332"/>
      <c r="AQ92" s="332"/>
      <c r="AR92" s="332"/>
      <c r="AS92" s="332"/>
      <c r="AT92" s="332"/>
      <c r="AU92" s="332"/>
      <c r="AV92" s="332"/>
      <c r="AW92" s="332"/>
      <c r="AX92" s="332"/>
      <c r="AY92" s="332"/>
      <c r="AZ92" s="332"/>
      <c r="BA92" s="332"/>
      <c r="BB92" s="332"/>
      <c r="BC92" s="332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</row>
    <row r="93" spans="1:68" x14ac:dyDescent="0.25">
      <c r="A93" s="329"/>
      <c r="B93" s="329"/>
      <c r="C93" s="329"/>
      <c r="D93" s="329"/>
      <c r="E93" s="329"/>
      <c r="F93" s="329"/>
      <c r="G93" s="329"/>
      <c r="H93" s="329"/>
      <c r="I93" s="329"/>
      <c r="J93" s="329"/>
      <c r="K93" s="329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29"/>
      <c r="Z93" s="329"/>
      <c r="AA93" s="329"/>
      <c r="AB93" s="329"/>
      <c r="AC93" s="329"/>
      <c r="AD93" s="329"/>
      <c r="AE93" s="329"/>
      <c r="AF93" s="329"/>
      <c r="AG93" s="329"/>
      <c r="AH93" s="329"/>
      <c r="AI93" s="329"/>
      <c r="AJ93" s="329"/>
      <c r="AK93" s="329"/>
      <c r="AL93" s="329"/>
      <c r="AM93" s="329"/>
      <c r="AN93" s="329"/>
      <c r="AO93" s="329"/>
      <c r="AP93" s="329"/>
      <c r="AQ93" s="329"/>
      <c r="AR93" s="329"/>
      <c r="AS93" s="329"/>
      <c r="AT93" s="329"/>
      <c r="AU93" s="329"/>
      <c r="AV93" s="329"/>
      <c r="AW93" s="329"/>
      <c r="AX93" s="329"/>
      <c r="AY93" s="329"/>
      <c r="AZ93" s="329"/>
      <c r="BA93" s="329"/>
      <c r="BB93" s="329"/>
      <c r="BC93" s="329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</row>
    <row r="94" spans="1:68" x14ac:dyDescent="0.25">
      <c r="A94" s="295"/>
      <c r="B94" s="295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</row>
    <row r="95" spans="1:68" x14ac:dyDescent="0.25">
      <c r="A95" s="282"/>
      <c r="B95" s="282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</row>
    <row r="96" spans="1:68" x14ac:dyDescent="0.25">
      <c r="A96" s="282"/>
      <c r="B96" s="282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</row>
    <row r="97" spans="1:55" x14ac:dyDescent="0.25">
      <c r="A97" s="282"/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</row>
    <row r="98" spans="1:55" x14ac:dyDescent="0.25">
      <c r="A98" s="282"/>
      <c r="B98" s="282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</row>
    <row r="99" spans="1:55" x14ac:dyDescent="0.25">
      <c r="A99" s="329"/>
      <c r="B99" s="329"/>
      <c r="C99" s="329"/>
      <c r="D99" s="329"/>
      <c r="E99" s="329"/>
      <c r="F99" s="329"/>
      <c r="G99" s="329"/>
      <c r="H99" s="329"/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329"/>
      <c r="AG99" s="329"/>
      <c r="AH99" s="329"/>
      <c r="AI99" s="329"/>
      <c r="AJ99" s="329"/>
      <c r="AK99" s="329"/>
      <c r="AL99" s="329"/>
      <c r="AM99" s="329"/>
      <c r="AN99" s="329"/>
      <c r="AO99" s="329"/>
      <c r="AP99" s="329"/>
      <c r="AQ99" s="329"/>
      <c r="AR99" s="329"/>
      <c r="AS99" s="329"/>
      <c r="AT99" s="329"/>
      <c r="AU99" s="329"/>
      <c r="AV99" s="329"/>
      <c r="AW99" s="329"/>
      <c r="AX99" s="329"/>
      <c r="AY99" s="329"/>
      <c r="AZ99" s="329"/>
      <c r="BA99" s="329"/>
      <c r="BB99" s="329"/>
      <c r="BC99" s="329"/>
    </row>
    <row r="115" ht="42.75" customHeight="1" x14ac:dyDescent="0.25"/>
    <row r="121" ht="91.5" customHeight="1" x14ac:dyDescent="0.25"/>
    <row r="122" ht="68.25" customHeight="1" x14ac:dyDescent="0.25"/>
    <row r="123" ht="74.25" customHeight="1" x14ac:dyDescent="0.25"/>
    <row r="124" ht="51.75" customHeight="1" x14ac:dyDescent="0.25"/>
    <row r="125" ht="78" customHeight="1" x14ac:dyDescent="0.25"/>
    <row r="126" ht="120.75" customHeight="1" x14ac:dyDescent="0.25"/>
    <row r="129" ht="55.5" customHeight="1" x14ac:dyDescent="0.25"/>
    <row r="130" ht="179.25" customHeight="1" x14ac:dyDescent="0.25"/>
    <row r="131" ht="199.5" customHeight="1" x14ac:dyDescent="0.25"/>
    <row r="132" ht="157.5" customHeight="1" x14ac:dyDescent="0.25"/>
    <row r="133" ht="120" customHeight="1" x14ac:dyDescent="0.25"/>
    <row r="134" ht="120.75" customHeight="1" x14ac:dyDescent="0.25"/>
    <row r="135" ht="159" customHeight="1" x14ac:dyDescent="0.25"/>
    <row r="136" ht="67.5" customHeight="1" x14ac:dyDescent="0.25"/>
    <row r="138" ht="164.25" customHeight="1" x14ac:dyDescent="0.25"/>
    <row r="139" ht="169.5" customHeight="1" x14ac:dyDescent="0.25"/>
    <row r="140" ht="166.5" customHeight="1" x14ac:dyDescent="0.25"/>
    <row r="141" ht="150" customHeight="1" x14ac:dyDescent="0.25"/>
    <row r="142" ht="99.75" customHeight="1" x14ac:dyDescent="0.25"/>
    <row r="143" ht="94.5" customHeight="1" x14ac:dyDescent="0.25"/>
    <row r="144" ht="84" customHeight="1" x14ac:dyDescent="0.25"/>
    <row r="145" ht="101.25" customHeight="1" x14ac:dyDescent="0.25"/>
    <row r="146" ht="65.25" customHeight="1" x14ac:dyDescent="0.25"/>
    <row r="147" ht="235.5" customHeight="1" x14ac:dyDescent="0.25"/>
    <row r="148" ht="115.5" customHeight="1" x14ac:dyDescent="0.25"/>
    <row r="149" ht="67.5" customHeight="1" x14ac:dyDescent="0.25"/>
  </sheetData>
  <mergeCells count="42">
    <mergeCell ref="A93:BC93"/>
    <mergeCell ref="A90:BC90"/>
    <mergeCell ref="A91:BC91"/>
    <mergeCell ref="A92:BC92"/>
    <mergeCell ref="A94:BC94"/>
    <mergeCell ref="A99:BC99"/>
    <mergeCell ref="A95:BC95"/>
    <mergeCell ref="A96:BC96"/>
    <mergeCell ref="A97:BC97"/>
    <mergeCell ref="A98:BC98"/>
    <mergeCell ref="A88:BC88"/>
    <mergeCell ref="A10:BC10"/>
    <mergeCell ref="A11:A15"/>
    <mergeCell ref="B11:B15"/>
    <mergeCell ref="C11:C15"/>
    <mergeCell ref="D14:D15"/>
    <mergeCell ref="AS12:BB12"/>
    <mergeCell ref="AT14:BB14"/>
    <mergeCell ref="AS13:BB13"/>
    <mergeCell ref="E11:BL11"/>
    <mergeCell ref="P14:X14"/>
    <mergeCell ref="A5:BL5"/>
    <mergeCell ref="A6:BL6"/>
    <mergeCell ref="A8:BL8"/>
    <mergeCell ref="A9:BL9"/>
    <mergeCell ref="D11:D13"/>
    <mergeCell ref="A89:AH89"/>
    <mergeCell ref="AI89:BL89"/>
    <mergeCell ref="BC12:BL12"/>
    <mergeCell ref="BC13:BL13"/>
    <mergeCell ref="BD14:BL14"/>
    <mergeCell ref="F14:N14"/>
    <mergeCell ref="E13:N13"/>
    <mergeCell ref="E12:N12"/>
    <mergeCell ref="AI12:AR12"/>
    <mergeCell ref="AI13:AR13"/>
    <mergeCell ref="AJ14:AR14"/>
    <mergeCell ref="Y12:AH12"/>
    <mergeCell ref="Y13:AH13"/>
    <mergeCell ref="Z14:AH14"/>
    <mergeCell ref="O12:X12"/>
    <mergeCell ref="O13:X13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4294967295" verticalDpi="4294967295" r:id="rId1"/>
  <headerFooter differentFirst="1">
    <oddHeader>&amp;C&amp;P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tabColor rgb="FF92D050"/>
    <pageSetUpPr fitToPage="1"/>
  </sheetPr>
  <dimension ref="A1:BI103"/>
  <sheetViews>
    <sheetView view="pageBreakPreview" zoomScale="50" zoomScaleNormal="100" zoomScaleSheetLayoutView="50" workbookViewId="0">
      <selection activeCell="Z88" sqref="Z88:BA88"/>
    </sheetView>
  </sheetViews>
  <sheetFormatPr defaultColWidth="9" defaultRowHeight="15.75" x14ac:dyDescent="0.25"/>
  <cols>
    <col min="1" max="1" width="11.625" style="246" customWidth="1"/>
    <col min="2" max="2" width="49.125" style="246" customWidth="1"/>
    <col min="3" max="3" width="11.125" style="246" customWidth="1"/>
    <col min="4" max="4" width="7.875" style="246" customWidth="1"/>
    <col min="5" max="5" width="4.875" style="246" customWidth="1"/>
    <col min="6" max="6" width="6" style="246" customWidth="1"/>
    <col min="7" max="7" width="4.875" style="246" customWidth="1"/>
    <col min="8" max="8" width="5.625" style="246" customWidth="1"/>
    <col min="9" max="9" width="5.375" style="246" customWidth="1"/>
    <col min="10" max="10" width="6" style="246" customWidth="1"/>
    <col min="11" max="13" width="5.375" style="246" customWidth="1"/>
    <col min="14" max="14" width="6.625" style="246" customWidth="1"/>
    <col min="15" max="19" width="6" style="246" customWidth="1"/>
    <col min="20" max="22" width="5.125" style="246" customWidth="1"/>
    <col min="23" max="23" width="6" style="246" customWidth="1"/>
    <col min="24" max="24" width="7.125" style="246" customWidth="1"/>
    <col min="25" max="25" width="5.5" style="246" customWidth="1"/>
    <col min="26" max="33" width="6" style="246" customWidth="1"/>
    <col min="34" max="34" width="5.875" style="246" customWidth="1"/>
    <col min="35" max="43" width="6" style="246" customWidth="1"/>
    <col min="44" max="44" width="6.25" style="246" customWidth="1"/>
    <col min="45" max="45" width="6" style="246" customWidth="1"/>
    <col min="46" max="50" width="4.875" style="246" customWidth="1"/>
    <col min="51" max="53" width="5.875" style="246" customWidth="1"/>
    <col min="54" max="55" width="5" style="246" customWidth="1"/>
    <col min="56" max="56" width="14" style="246" customWidth="1"/>
    <col min="57" max="62" width="5" style="246" customWidth="1"/>
    <col min="63" max="16384" width="9" style="246"/>
  </cols>
  <sheetData>
    <row r="1" spans="1:61" ht="28.35" customHeight="1" x14ac:dyDescent="0.25">
      <c r="AI1" s="27" t="s">
        <v>283</v>
      </c>
      <c r="AJ1" s="28"/>
      <c r="AK1" s="21"/>
      <c r="AL1" s="21"/>
      <c r="AM1" s="21"/>
      <c r="AN1" s="21"/>
      <c r="AO1" s="21"/>
      <c r="AP1" s="21"/>
      <c r="AQ1" s="21"/>
    </row>
    <row r="2" spans="1:61" ht="20.25" x14ac:dyDescent="0.3">
      <c r="AI2" s="27" t="s">
        <v>279</v>
      </c>
      <c r="AJ2" s="29"/>
      <c r="AK2" s="22"/>
      <c r="AL2" s="22"/>
      <c r="AM2" s="22"/>
      <c r="AN2" s="22"/>
      <c r="AO2" s="22"/>
      <c r="AP2" s="22"/>
      <c r="AQ2" s="22"/>
    </row>
    <row r="3" spans="1:61" ht="20.25" x14ac:dyDescent="0.3">
      <c r="AI3" s="27" t="str">
        <f>'1'!Z3</f>
        <v>Красноярского края от 30.07.2021  № 08-122</v>
      </c>
      <c r="AJ3" s="29"/>
      <c r="AK3" s="22"/>
      <c r="AL3" s="22"/>
      <c r="AM3" s="22"/>
      <c r="AN3" s="22"/>
      <c r="AO3" s="22"/>
      <c r="AP3" s="22"/>
      <c r="AQ3" s="22"/>
    </row>
    <row r="5" spans="1:61" ht="18.75" x14ac:dyDescent="0.3">
      <c r="A5" s="335" t="s">
        <v>107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</row>
    <row r="6" spans="1:61" ht="18.75" x14ac:dyDescent="0.3">
      <c r="A6" s="336" t="s">
        <v>388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</row>
    <row r="7" spans="1:61" x14ac:dyDescent="0.25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</row>
    <row r="8" spans="1:61" ht="18.75" x14ac:dyDescent="0.25">
      <c r="A8" s="298" t="str">
        <f>'1'!A8:AN8</f>
        <v xml:space="preserve">Обшество с ограниченной ответственностью «Красноярский жилищно-коммунальный комплекс» 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63"/>
      <c r="BC8" s="63"/>
      <c r="BD8" s="63"/>
      <c r="BE8" s="63"/>
      <c r="BF8" s="63"/>
      <c r="BG8" s="63"/>
      <c r="BH8" s="63"/>
      <c r="BI8" s="63"/>
    </row>
    <row r="9" spans="1:61" x14ac:dyDescent="0.25">
      <c r="A9" s="278" t="s">
        <v>114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58"/>
      <c r="BC9" s="58"/>
      <c r="BD9" s="58"/>
      <c r="BE9" s="58"/>
      <c r="BF9" s="58"/>
      <c r="BG9" s="58"/>
      <c r="BH9" s="58"/>
      <c r="BI9" s="58"/>
    </row>
    <row r="10" spans="1:61" x14ac:dyDescent="0.25">
      <c r="A10" s="324"/>
      <c r="B10" s="324"/>
      <c r="C10" s="324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</row>
    <row r="11" spans="1:61" ht="15.6" customHeight="1" x14ac:dyDescent="0.25">
      <c r="A11" s="319" t="s">
        <v>56</v>
      </c>
      <c r="B11" s="319" t="s">
        <v>18</v>
      </c>
      <c r="C11" s="319" t="s">
        <v>264</v>
      </c>
      <c r="D11" s="333" t="s">
        <v>508</v>
      </c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</row>
    <row r="12" spans="1:61" ht="15.6" customHeight="1" x14ac:dyDescent="0.25">
      <c r="A12" s="319"/>
      <c r="B12" s="319"/>
      <c r="C12" s="319"/>
      <c r="D12" s="333" t="s">
        <v>1</v>
      </c>
      <c r="E12" s="333"/>
      <c r="F12" s="333"/>
      <c r="G12" s="333"/>
      <c r="H12" s="333"/>
      <c r="I12" s="333"/>
      <c r="J12" s="333"/>
      <c r="K12" s="333"/>
      <c r="L12" s="333"/>
      <c r="M12" s="333"/>
      <c r="N12" s="333" t="s">
        <v>2</v>
      </c>
      <c r="O12" s="333"/>
      <c r="P12" s="333"/>
      <c r="Q12" s="333"/>
      <c r="R12" s="333"/>
      <c r="S12" s="333"/>
      <c r="T12" s="333"/>
      <c r="U12" s="333"/>
      <c r="V12" s="333"/>
      <c r="W12" s="333"/>
      <c r="X12" s="333" t="s">
        <v>3</v>
      </c>
      <c r="Y12" s="333"/>
      <c r="Z12" s="333"/>
      <c r="AA12" s="333"/>
      <c r="AB12" s="333"/>
      <c r="AC12" s="333"/>
      <c r="AD12" s="333"/>
      <c r="AE12" s="333"/>
      <c r="AF12" s="333"/>
      <c r="AG12" s="333"/>
      <c r="AH12" s="333" t="s">
        <v>4</v>
      </c>
      <c r="AI12" s="333"/>
      <c r="AJ12" s="333"/>
      <c r="AK12" s="333"/>
      <c r="AL12" s="333"/>
      <c r="AM12" s="333"/>
      <c r="AN12" s="333"/>
      <c r="AO12" s="333"/>
      <c r="AP12" s="333"/>
      <c r="AQ12" s="333"/>
      <c r="AR12" s="319" t="s">
        <v>261</v>
      </c>
      <c r="AS12" s="319"/>
      <c r="AT12" s="319"/>
      <c r="AU12" s="319"/>
      <c r="AV12" s="319"/>
      <c r="AW12" s="319"/>
      <c r="AX12" s="319"/>
      <c r="AY12" s="319"/>
      <c r="AZ12" s="319"/>
      <c r="BA12" s="319"/>
    </row>
    <row r="13" spans="1:61" ht="80.099999999999994" customHeight="1" x14ac:dyDescent="0.25">
      <c r="A13" s="319"/>
      <c r="B13" s="319"/>
      <c r="C13" s="319"/>
      <c r="D13" s="248" t="s">
        <v>28</v>
      </c>
      <c r="E13" s="333" t="s">
        <v>27</v>
      </c>
      <c r="F13" s="333"/>
      <c r="G13" s="333"/>
      <c r="H13" s="333"/>
      <c r="I13" s="333"/>
      <c r="J13" s="333"/>
      <c r="K13" s="333"/>
      <c r="L13" s="333"/>
      <c r="M13" s="333"/>
      <c r="N13" s="248" t="s">
        <v>28</v>
      </c>
      <c r="O13" s="319" t="s">
        <v>27</v>
      </c>
      <c r="P13" s="319"/>
      <c r="Q13" s="319"/>
      <c r="R13" s="319"/>
      <c r="S13" s="319"/>
      <c r="T13" s="319"/>
      <c r="U13" s="319"/>
      <c r="V13" s="319"/>
      <c r="W13" s="319"/>
      <c r="X13" s="248" t="s">
        <v>28</v>
      </c>
      <c r="Y13" s="319" t="s">
        <v>27</v>
      </c>
      <c r="Z13" s="319"/>
      <c r="AA13" s="319"/>
      <c r="AB13" s="319"/>
      <c r="AC13" s="319"/>
      <c r="AD13" s="319"/>
      <c r="AE13" s="319"/>
      <c r="AF13" s="319"/>
      <c r="AG13" s="319"/>
      <c r="AH13" s="248" t="s">
        <v>28</v>
      </c>
      <c r="AI13" s="319" t="s">
        <v>27</v>
      </c>
      <c r="AJ13" s="319"/>
      <c r="AK13" s="319"/>
      <c r="AL13" s="319"/>
      <c r="AM13" s="319"/>
      <c r="AN13" s="319"/>
      <c r="AO13" s="319"/>
      <c r="AP13" s="319"/>
      <c r="AQ13" s="319"/>
      <c r="AR13" s="248" t="s">
        <v>28</v>
      </c>
      <c r="AS13" s="319" t="s">
        <v>27</v>
      </c>
      <c r="AT13" s="319"/>
      <c r="AU13" s="319"/>
      <c r="AV13" s="319"/>
      <c r="AW13" s="319"/>
      <c r="AX13" s="319"/>
      <c r="AY13" s="319"/>
      <c r="AZ13" s="319"/>
      <c r="BA13" s="319"/>
    </row>
    <row r="14" spans="1:61" ht="123.75" x14ac:dyDescent="0.25">
      <c r="A14" s="319"/>
      <c r="B14" s="319"/>
      <c r="C14" s="319"/>
      <c r="D14" s="4" t="s">
        <v>12</v>
      </c>
      <c r="E14" s="4" t="s">
        <v>12</v>
      </c>
      <c r="F14" s="74" t="s">
        <v>176</v>
      </c>
      <c r="G14" s="74" t="s">
        <v>177</v>
      </c>
      <c r="H14" s="74" t="s">
        <v>178</v>
      </c>
      <c r="I14" s="74" t="s">
        <v>179</v>
      </c>
      <c r="J14" s="74" t="s">
        <v>426</v>
      </c>
      <c r="K14" s="74" t="s">
        <v>427</v>
      </c>
      <c r="L14" s="74" t="s">
        <v>428</v>
      </c>
      <c r="M14" s="74" t="s">
        <v>437</v>
      </c>
      <c r="N14" s="4" t="s">
        <v>12</v>
      </c>
      <c r="O14" s="4" t="s">
        <v>12</v>
      </c>
      <c r="P14" s="74" t="s">
        <v>176</v>
      </c>
      <c r="Q14" s="74" t="s">
        <v>177</v>
      </c>
      <c r="R14" s="74" t="s">
        <v>178</v>
      </c>
      <c r="S14" s="74" t="s">
        <v>179</v>
      </c>
      <c r="T14" s="74" t="s">
        <v>426</v>
      </c>
      <c r="U14" s="74" t="s">
        <v>427</v>
      </c>
      <c r="V14" s="74" t="s">
        <v>428</v>
      </c>
      <c r="W14" s="74" t="s">
        <v>437</v>
      </c>
      <c r="X14" s="4" t="s">
        <v>12</v>
      </c>
      <c r="Y14" s="4" t="s">
        <v>12</v>
      </c>
      <c r="Z14" s="74" t="s">
        <v>176</v>
      </c>
      <c r="AA14" s="74" t="s">
        <v>177</v>
      </c>
      <c r="AB14" s="74" t="s">
        <v>178</v>
      </c>
      <c r="AC14" s="74" t="s">
        <v>179</v>
      </c>
      <c r="AD14" s="74" t="s">
        <v>426</v>
      </c>
      <c r="AE14" s="74" t="s">
        <v>427</v>
      </c>
      <c r="AF14" s="74" t="s">
        <v>428</v>
      </c>
      <c r="AG14" s="74" t="s">
        <v>437</v>
      </c>
      <c r="AH14" s="4" t="s">
        <v>12</v>
      </c>
      <c r="AI14" s="4" t="s">
        <v>12</v>
      </c>
      <c r="AJ14" s="74" t="s">
        <v>176</v>
      </c>
      <c r="AK14" s="74" t="s">
        <v>177</v>
      </c>
      <c r="AL14" s="74" t="s">
        <v>178</v>
      </c>
      <c r="AM14" s="74" t="s">
        <v>179</v>
      </c>
      <c r="AN14" s="74" t="s">
        <v>426</v>
      </c>
      <c r="AO14" s="74" t="s">
        <v>427</v>
      </c>
      <c r="AP14" s="74" t="s">
        <v>428</v>
      </c>
      <c r="AQ14" s="74" t="s">
        <v>437</v>
      </c>
      <c r="AR14" s="4" t="s">
        <v>12</v>
      </c>
      <c r="AS14" s="4" t="s">
        <v>12</v>
      </c>
      <c r="AT14" s="74" t="s">
        <v>176</v>
      </c>
      <c r="AU14" s="74" t="s">
        <v>177</v>
      </c>
      <c r="AV14" s="74" t="s">
        <v>178</v>
      </c>
      <c r="AW14" s="74" t="s">
        <v>179</v>
      </c>
      <c r="AX14" s="74" t="s">
        <v>426</v>
      </c>
      <c r="AY14" s="74" t="s">
        <v>427</v>
      </c>
      <c r="AZ14" s="74" t="s">
        <v>428</v>
      </c>
      <c r="BA14" s="74" t="s">
        <v>437</v>
      </c>
    </row>
    <row r="15" spans="1:61" s="153" customFormat="1" ht="15" x14ac:dyDescent="0.25">
      <c r="A15" s="152">
        <v>1</v>
      </c>
      <c r="B15" s="152">
        <v>2</v>
      </c>
      <c r="C15" s="152">
        <v>3</v>
      </c>
      <c r="D15" s="78" t="s">
        <v>39</v>
      </c>
      <c r="E15" s="78" t="s">
        <v>40</v>
      </c>
      <c r="F15" s="78" t="s">
        <v>41</v>
      </c>
      <c r="G15" s="78" t="s">
        <v>42</v>
      </c>
      <c r="H15" s="78" t="s">
        <v>43</v>
      </c>
      <c r="I15" s="78" t="s">
        <v>44</v>
      </c>
      <c r="J15" s="78" t="s">
        <v>59</v>
      </c>
      <c r="K15" s="78" t="s">
        <v>298</v>
      </c>
      <c r="L15" s="78" t="s">
        <v>299</v>
      </c>
      <c r="M15" s="78" t="s">
        <v>432</v>
      </c>
      <c r="N15" s="78" t="s">
        <v>60</v>
      </c>
      <c r="O15" s="78" t="s">
        <v>61</v>
      </c>
      <c r="P15" s="78" t="s">
        <v>62</v>
      </c>
      <c r="Q15" s="78" t="s">
        <v>63</v>
      </c>
      <c r="R15" s="78" t="s">
        <v>64</v>
      </c>
      <c r="S15" s="78" t="s">
        <v>65</v>
      </c>
      <c r="T15" s="78" t="s">
        <v>66</v>
      </c>
      <c r="U15" s="78" t="s">
        <v>300</v>
      </c>
      <c r="V15" s="78" t="s">
        <v>301</v>
      </c>
      <c r="W15" s="78" t="s">
        <v>433</v>
      </c>
      <c r="X15" s="78" t="s">
        <v>67</v>
      </c>
      <c r="Y15" s="78" t="s">
        <v>68</v>
      </c>
      <c r="Z15" s="78" t="s">
        <v>69</v>
      </c>
      <c r="AA15" s="78" t="s">
        <v>70</v>
      </c>
      <c r="AB15" s="78" t="s">
        <v>71</v>
      </c>
      <c r="AC15" s="78" t="s">
        <v>72</v>
      </c>
      <c r="AD15" s="78" t="s">
        <v>97</v>
      </c>
      <c r="AE15" s="78" t="s">
        <v>302</v>
      </c>
      <c r="AF15" s="78" t="s">
        <v>303</v>
      </c>
      <c r="AG15" s="78" t="s">
        <v>434</v>
      </c>
      <c r="AH15" s="78" t="s">
        <v>73</v>
      </c>
      <c r="AI15" s="78" t="s">
        <v>74</v>
      </c>
      <c r="AJ15" s="78" t="s">
        <v>75</v>
      </c>
      <c r="AK15" s="78" t="s">
        <v>76</v>
      </c>
      <c r="AL15" s="78" t="s">
        <v>77</v>
      </c>
      <c r="AM15" s="78" t="s">
        <v>78</v>
      </c>
      <c r="AN15" s="78" t="s">
        <v>98</v>
      </c>
      <c r="AO15" s="78" t="s">
        <v>304</v>
      </c>
      <c r="AP15" s="78" t="s">
        <v>305</v>
      </c>
      <c r="AQ15" s="78" t="s">
        <v>435</v>
      </c>
      <c r="AR15" s="78" t="s">
        <v>34</v>
      </c>
      <c r="AS15" s="78" t="s">
        <v>36</v>
      </c>
      <c r="AT15" s="78" t="s">
        <v>45</v>
      </c>
      <c r="AU15" s="78" t="s">
        <v>47</v>
      </c>
      <c r="AV15" s="78" t="s">
        <v>49</v>
      </c>
      <c r="AW15" s="78" t="s">
        <v>50</v>
      </c>
      <c r="AX15" s="78" t="s">
        <v>51</v>
      </c>
      <c r="AY15" s="78" t="s">
        <v>306</v>
      </c>
      <c r="AZ15" s="78" t="s">
        <v>307</v>
      </c>
      <c r="BA15" s="78" t="s">
        <v>436</v>
      </c>
    </row>
    <row r="16" spans="1:61" x14ac:dyDescent="0.25">
      <c r="A16" s="43" t="s">
        <v>181</v>
      </c>
      <c r="B16" s="243" t="s">
        <v>182</v>
      </c>
      <c r="C16" s="40" t="s">
        <v>259</v>
      </c>
      <c r="D16" s="26">
        <f t="shared" ref="D16:BA16" si="0">SUM(D17:D22)</f>
        <v>0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>
        <f t="shared" si="0"/>
        <v>0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0</v>
      </c>
      <c r="T16" s="26">
        <f t="shared" si="0"/>
        <v>0</v>
      </c>
      <c r="U16" s="26">
        <f t="shared" si="0"/>
        <v>0</v>
      </c>
      <c r="V16" s="26">
        <f t="shared" si="0"/>
        <v>0</v>
      </c>
      <c r="W16" s="26">
        <f t="shared" si="0"/>
        <v>0</v>
      </c>
      <c r="X16" s="26">
        <f t="shared" si="0"/>
        <v>0</v>
      </c>
      <c r="Y16" s="26">
        <f t="shared" si="0"/>
        <v>0</v>
      </c>
      <c r="Z16" s="26">
        <f t="shared" si="0"/>
        <v>0</v>
      </c>
      <c r="AA16" s="26">
        <f t="shared" si="0"/>
        <v>0</v>
      </c>
      <c r="AB16" s="26">
        <f t="shared" si="0"/>
        <v>0</v>
      </c>
      <c r="AC16" s="26">
        <f t="shared" si="0"/>
        <v>0</v>
      </c>
      <c r="AD16" s="26">
        <f t="shared" si="0"/>
        <v>0</v>
      </c>
      <c r="AE16" s="26">
        <f t="shared" si="0"/>
        <v>0</v>
      </c>
      <c r="AF16" s="26">
        <f t="shared" si="0"/>
        <v>0</v>
      </c>
      <c r="AG16" s="26">
        <f t="shared" si="0"/>
        <v>0</v>
      </c>
      <c r="AH16" s="26">
        <f t="shared" si="0"/>
        <v>0</v>
      </c>
      <c r="AI16" s="55">
        <f t="shared" si="0"/>
        <v>5.1870000000000003</v>
      </c>
      <c r="AJ16" s="26">
        <f t="shared" si="0"/>
        <v>1.26</v>
      </c>
      <c r="AK16" s="26">
        <f t="shared" si="0"/>
        <v>0</v>
      </c>
      <c r="AL16" s="26">
        <f t="shared" si="0"/>
        <v>0.4</v>
      </c>
      <c r="AM16" s="26">
        <f t="shared" si="0"/>
        <v>0</v>
      </c>
      <c r="AN16" s="26">
        <f t="shared" si="0"/>
        <v>0</v>
      </c>
      <c r="AO16" s="26">
        <f t="shared" si="0"/>
        <v>5</v>
      </c>
      <c r="AP16" s="26">
        <f t="shared" si="0"/>
        <v>5</v>
      </c>
      <c r="AQ16" s="26">
        <f t="shared" si="0"/>
        <v>4</v>
      </c>
      <c r="AR16" s="26">
        <f t="shared" si="0"/>
        <v>0</v>
      </c>
      <c r="AS16" s="55">
        <f t="shared" si="0"/>
        <v>5.1870000000000003</v>
      </c>
      <c r="AT16" s="26">
        <f t="shared" si="0"/>
        <v>1.26</v>
      </c>
      <c r="AU16" s="26">
        <f t="shared" si="0"/>
        <v>0</v>
      </c>
      <c r="AV16" s="26">
        <f t="shared" si="0"/>
        <v>0.4</v>
      </c>
      <c r="AW16" s="26">
        <f t="shared" si="0"/>
        <v>0</v>
      </c>
      <c r="AX16" s="26">
        <f t="shared" si="0"/>
        <v>0</v>
      </c>
      <c r="AY16" s="26">
        <f t="shared" si="0"/>
        <v>5</v>
      </c>
      <c r="AZ16" s="26">
        <f t="shared" si="0"/>
        <v>5</v>
      </c>
      <c r="BA16" s="26">
        <f t="shared" si="0"/>
        <v>4</v>
      </c>
    </row>
    <row r="17" spans="1:53" x14ac:dyDescent="0.25">
      <c r="A17" s="43" t="s">
        <v>183</v>
      </c>
      <c r="B17" s="243" t="s">
        <v>184</v>
      </c>
      <c r="C17" s="40" t="s">
        <v>259</v>
      </c>
      <c r="D17" s="26">
        <f t="shared" ref="D17:BA17" si="1">D25</f>
        <v>0</v>
      </c>
      <c r="E17" s="26">
        <f t="shared" si="1"/>
        <v>0</v>
      </c>
      <c r="F17" s="26">
        <f t="shared" si="1"/>
        <v>0</v>
      </c>
      <c r="G17" s="26">
        <f t="shared" si="1"/>
        <v>0</v>
      </c>
      <c r="H17" s="26">
        <f t="shared" si="1"/>
        <v>0</v>
      </c>
      <c r="I17" s="26">
        <f t="shared" si="1"/>
        <v>0</v>
      </c>
      <c r="J17" s="26">
        <f t="shared" si="1"/>
        <v>0</v>
      </c>
      <c r="K17" s="26">
        <f t="shared" si="1"/>
        <v>0</v>
      </c>
      <c r="L17" s="26">
        <f t="shared" si="1"/>
        <v>0</v>
      </c>
      <c r="M17" s="26">
        <f t="shared" si="1"/>
        <v>0</v>
      </c>
      <c r="N17" s="26">
        <f t="shared" si="1"/>
        <v>0</v>
      </c>
      <c r="O17" s="26">
        <f t="shared" si="1"/>
        <v>0</v>
      </c>
      <c r="P17" s="26">
        <f t="shared" si="1"/>
        <v>0</v>
      </c>
      <c r="Q17" s="26">
        <f t="shared" si="1"/>
        <v>0</v>
      </c>
      <c r="R17" s="26">
        <f t="shared" si="1"/>
        <v>0</v>
      </c>
      <c r="S17" s="26">
        <f t="shared" si="1"/>
        <v>0</v>
      </c>
      <c r="T17" s="26">
        <f t="shared" si="1"/>
        <v>0</v>
      </c>
      <c r="U17" s="26">
        <f t="shared" si="1"/>
        <v>0</v>
      </c>
      <c r="V17" s="26">
        <f t="shared" si="1"/>
        <v>0</v>
      </c>
      <c r="W17" s="26">
        <f t="shared" si="1"/>
        <v>0</v>
      </c>
      <c r="X17" s="26">
        <f t="shared" si="1"/>
        <v>0</v>
      </c>
      <c r="Y17" s="26">
        <f t="shared" si="1"/>
        <v>0</v>
      </c>
      <c r="Z17" s="26">
        <f t="shared" si="1"/>
        <v>0</v>
      </c>
      <c r="AA17" s="26">
        <f t="shared" si="1"/>
        <v>0</v>
      </c>
      <c r="AB17" s="26">
        <f t="shared" si="1"/>
        <v>0</v>
      </c>
      <c r="AC17" s="26">
        <f t="shared" si="1"/>
        <v>0</v>
      </c>
      <c r="AD17" s="26">
        <f t="shared" si="1"/>
        <v>0</v>
      </c>
      <c r="AE17" s="26">
        <f t="shared" si="1"/>
        <v>0</v>
      </c>
      <c r="AF17" s="26">
        <f t="shared" si="1"/>
        <v>0</v>
      </c>
      <c r="AG17" s="26">
        <f t="shared" si="1"/>
        <v>0</v>
      </c>
      <c r="AH17" s="26">
        <f t="shared" si="1"/>
        <v>0</v>
      </c>
      <c r="AI17" s="55">
        <f t="shared" si="1"/>
        <v>0</v>
      </c>
      <c r="AJ17" s="26">
        <f t="shared" si="1"/>
        <v>0</v>
      </c>
      <c r="AK17" s="26">
        <f t="shared" si="1"/>
        <v>0</v>
      </c>
      <c r="AL17" s="26">
        <f t="shared" si="1"/>
        <v>0</v>
      </c>
      <c r="AM17" s="26">
        <f t="shared" si="1"/>
        <v>0</v>
      </c>
      <c r="AN17" s="26">
        <f t="shared" si="1"/>
        <v>0</v>
      </c>
      <c r="AO17" s="26">
        <f t="shared" si="1"/>
        <v>0</v>
      </c>
      <c r="AP17" s="26">
        <f t="shared" si="1"/>
        <v>0</v>
      </c>
      <c r="AQ17" s="26">
        <f t="shared" si="1"/>
        <v>0</v>
      </c>
      <c r="AR17" s="26">
        <f t="shared" si="1"/>
        <v>0</v>
      </c>
      <c r="AS17" s="55">
        <f t="shared" si="1"/>
        <v>0</v>
      </c>
      <c r="AT17" s="26">
        <f t="shared" si="1"/>
        <v>0</v>
      </c>
      <c r="AU17" s="26">
        <f t="shared" si="1"/>
        <v>0</v>
      </c>
      <c r="AV17" s="26">
        <f t="shared" si="1"/>
        <v>0</v>
      </c>
      <c r="AW17" s="26">
        <f t="shared" si="1"/>
        <v>0</v>
      </c>
      <c r="AX17" s="26">
        <f t="shared" si="1"/>
        <v>0</v>
      </c>
      <c r="AY17" s="26">
        <f t="shared" si="1"/>
        <v>0</v>
      </c>
      <c r="AZ17" s="26">
        <f t="shared" si="1"/>
        <v>0</v>
      </c>
      <c r="BA17" s="26">
        <f t="shared" si="1"/>
        <v>0</v>
      </c>
    </row>
    <row r="18" spans="1:53" ht="31.5" x14ac:dyDescent="0.25">
      <c r="A18" s="43" t="s">
        <v>185</v>
      </c>
      <c r="B18" s="243" t="s">
        <v>186</v>
      </c>
      <c r="C18" s="40" t="s">
        <v>259</v>
      </c>
      <c r="D18" s="26">
        <f t="shared" ref="D18:BA18" si="2">D45</f>
        <v>0</v>
      </c>
      <c r="E18" s="26">
        <f t="shared" si="2"/>
        <v>0</v>
      </c>
      <c r="F18" s="26">
        <f t="shared" si="2"/>
        <v>0</v>
      </c>
      <c r="G18" s="26">
        <f t="shared" si="2"/>
        <v>0</v>
      </c>
      <c r="H18" s="26">
        <f t="shared" si="2"/>
        <v>0</v>
      </c>
      <c r="I18" s="26">
        <f t="shared" si="2"/>
        <v>0</v>
      </c>
      <c r="J18" s="26">
        <f t="shared" si="2"/>
        <v>0</v>
      </c>
      <c r="K18" s="26">
        <f t="shared" si="2"/>
        <v>0</v>
      </c>
      <c r="L18" s="26">
        <f t="shared" si="2"/>
        <v>0</v>
      </c>
      <c r="M18" s="26">
        <f t="shared" si="2"/>
        <v>0</v>
      </c>
      <c r="N18" s="26">
        <f t="shared" si="2"/>
        <v>0</v>
      </c>
      <c r="O18" s="26">
        <f t="shared" si="2"/>
        <v>0</v>
      </c>
      <c r="P18" s="26">
        <f t="shared" si="2"/>
        <v>0</v>
      </c>
      <c r="Q18" s="26">
        <f t="shared" si="2"/>
        <v>0</v>
      </c>
      <c r="R18" s="26">
        <f t="shared" si="2"/>
        <v>0</v>
      </c>
      <c r="S18" s="26">
        <f t="shared" si="2"/>
        <v>0</v>
      </c>
      <c r="T18" s="26">
        <f t="shared" si="2"/>
        <v>0</v>
      </c>
      <c r="U18" s="26">
        <f t="shared" si="2"/>
        <v>0</v>
      </c>
      <c r="V18" s="26">
        <f t="shared" si="2"/>
        <v>0</v>
      </c>
      <c r="W18" s="26">
        <f t="shared" si="2"/>
        <v>0</v>
      </c>
      <c r="X18" s="26">
        <f t="shared" si="2"/>
        <v>0</v>
      </c>
      <c r="Y18" s="26">
        <f t="shared" si="2"/>
        <v>0</v>
      </c>
      <c r="Z18" s="26">
        <f t="shared" si="2"/>
        <v>0</v>
      </c>
      <c r="AA18" s="26">
        <f t="shared" si="2"/>
        <v>0</v>
      </c>
      <c r="AB18" s="26">
        <f t="shared" si="2"/>
        <v>0</v>
      </c>
      <c r="AC18" s="26">
        <f t="shared" si="2"/>
        <v>0</v>
      </c>
      <c r="AD18" s="26">
        <f t="shared" si="2"/>
        <v>0</v>
      </c>
      <c r="AE18" s="26">
        <f t="shared" si="2"/>
        <v>0</v>
      </c>
      <c r="AF18" s="26">
        <f t="shared" si="2"/>
        <v>0</v>
      </c>
      <c r="AG18" s="26">
        <f t="shared" si="2"/>
        <v>0</v>
      </c>
      <c r="AH18" s="26">
        <f t="shared" si="2"/>
        <v>0</v>
      </c>
      <c r="AI18" s="55">
        <f t="shared" si="2"/>
        <v>4.4160000000000004</v>
      </c>
      <c r="AJ18" s="26">
        <f t="shared" si="2"/>
        <v>1.26</v>
      </c>
      <c r="AK18" s="26">
        <f t="shared" si="2"/>
        <v>0</v>
      </c>
      <c r="AL18" s="26">
        <f t="shared" si="2"/>
        <v>0.4</v>
      </c>
      <c r="AM18" s="26">
        <f t="shared" si="2"/>
        <v>0</v>
      </c>
      <c r="AN18" s="26">
        <f t="shared" si="2"/>
        <v>0</v>
      </c>
      <c r="AO18" s="26">
        <f t="shared" si="2"/>
        <v>5</v>
      </c>
      <c r="AP18" s="26">
        <f t="shared" si="2"/>
        <v>5</v>
      </c>
      <c r="AQ18" s="26">
        <f t="shared" si="2"/>
        <v>4</v>
      </c>
      <c r="AR18" s="26">
        <f t="shared" si="2"/>
        <v>0</v>
      </c>
      <c r="AS18" s="55">
        <f t="shared" si="2"/>
        <v>4.4160000000000004</v>
      </c>
      <c r="AT18" s="26">
        <f t="shared" si="2"/>
        <v>1.26</v>
      </c>
      <c r="AU18" s="26">
        <f t="shared" si="2"/>
        <v>0</v>
      </c>
      <c r="AV18" s="26">
        <f t="shared" si="2"/>
        <v>0.4</v>
      </c>
      <c r="AW18" s="26">
        <f t="shared" si="2"/>
        <v>0</v>
      </c>
      <c r="AX18" s="26">
        <f t="shared" si="2"/>
        <v>0</v>
      </c>
      <c r="AY18" s="26">
        <f t="shared" si="2"/>
        <v>5</v>
      </c>
      <c r="AZ18" s="26">
        <f t="shared" si="2"/>
        <v>5</v>
      </c>
      <c r="BA18" s="26">
        <f t="shared" si="2"/>
        <v>4</v>
      </c>
    </row>
    <row r="19" spans="1:53" ht="47.25" x14ac:dyDescent="0.25">
      <c r="A19" s="43" t="s">
        <v>187</v>
      </c>
      <c r="B19" s="243" t="s">
        <v>188</v>
      </c>
      <c r="C19" s="40" t="s">
        <v>259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55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55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</row>
    <row r="20" spans="1:53" ht="31.5" x14ac:dyDescent="0.25">
      <c r="A20" s="43" t="s">
        <v>189</v>
      </c>
      <c r="B20" s="243" t="s">
        <v>190</v>
      </c>
      <c r="C20" s="40" t="s">
        <v>259</v>
      </c>
      <c r="D20" s="26">
        <f>D81</f>
        <v>0</v>
      </c>
      <c r="E20" s="26">
        <f t="shared" ref="E20:BA20" si="3">E81</f>
        <v>0</v>
      </c>
      <c r="F20" s="26">
        <f t="shared" si="3"/>
        <v>0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0</v>
      </c>
      <c r="O20" s="26">
        <f t="shared" si="3"/>
        <v>0</v>
      </c>
      <c r="P20" s="26">
        <f t="shared" si="3"/>
        <v>0</v>
      </c>
      <c r="Q20" s="26">
        <f t="shared" si="3"/>
        <v>0</v>
      </c>
      <c r="R20" s="26">
        <f t="shared" si="3"/>
        <v>0</v>
      </c>
      <c r="S20" s="26">
        <f t="shared" si="3"/>
        <v>0</v>
      </c>
      <c r="T20" s="26">
        <f t="shared" si="3"/>
        <v>0</v>
      </c>
      <c r="U20" s="26">
        <f t="shared" si="3"/>
        <v>0</v>
      </c>
      <c r="V20" s="26">
        <f t="shared" si="3"/>
        <v>0</v>
      </c>
      <c r="W20" s="26">
        <f t="shared" si="3"/>
        <v>0</v>
      </c>
      <c r="X20" s="26">
        <f t="shared" si="3"/>
        <v>0</v>
      </c>
      <c r="Y20" s="26">
        <f t="shared" si="3"/>
        <v>0</v>
      </c>
      <c r="Z20" s="26">
        <f t="shared" si="3"/>
        <v>0</v>
      </c>
      <c r="AA20" s="26">
        <f t="shared" si="3"/>
        <v>0</v>
      </c>
      <c r="AB20" s="26">
        <f t="shared" si="3"/>
        <v>0</v>
      </c>
      <c r="AC20" s="26">
        <f t="shared" si="3"/>
        <v>0</v>
      </c>
      <c r="AD20" s="26">
        <f t="shared" si="3"/>
        <v>0</v>
      </c>
      <c r="AE20" s="26">
        <f t="shared" si="3"/>
        <v>0</v>
      </c>
      <c r="AF20" s="26">
        <f t="shared" si="3"/>
        <v>0</v>
      </c>
      <c r="AG20" s="26">
        <f t="shared" si="3"/>
        <v>0</v>
      </c>
      <c r="AH20" s="26">
        <f t="shared" si="3"/>
        <v>0</v>
      </c>
      <c r="AI20" s="193">
        <f t="shared" si="3"/>
        <v>0.77100000000000002</v>
      </c>
      <c r="AJ20" s="26">
        <f t="shared" si="3"/>
        <v>0</v>
      </c>
      <c r="AK20" s="26">
        <f t="shared" si="3"/>
        <v>0</v>
      </c>
      <c r="AL20" s="26">
        <f t="shared" si="3"/>
        <v>0</v>
      </c>
      <c r="AM20" s="26">
        <f t="shared" si="3"/>
        <v>0</v>
      </c>
      <c r="AN20" s="26">
        <f t="shared" si="3"/>
        <v>0</v>
      </c>
      <c r="AO20" s="26">
        <f t="shared" si="3"/>
        <v>0</v>
      </c>
      <c r="AP20" s="26">
        <f t="shared" si="3"/>
        <v>0</v>
      </c>
      <c r="AQ20" s="26">
        <f t="shared" si="3"/>
        <v>0</v>
      </c>
      <c r="AR20" s="26">
        <f t="shared" si="3"/>
        <v>0</v>
      </c>
      <c r="AS20" s="193">
        <f t="shared" si="3"/>
        <v>0.77100000000000002</v>
      </c>
      <c r="AT20" s="26">
        <f t="shared" si="3"/>
        <v>0</v>
      </c>
      <c r="AU20" s="26">
        <f t="shared" si="3"/>
        <v>0</v>
      </c>
      <c r="AV20" s="26">
        <f t="shared" si="3"/>
        <v>0</v>
      </c>
      <c r="AW20" s="26">
        <f t="shared" si="3"/>
        <v>0</v>
      </c>
      <c r="AX20" s="26">
        <f t="shared" si="3"/>
        <v>0</v>
      </c>
      <c r="AY20" s="26">
        <f t="shared" si="3"/>
        <v>0</v>
      </c>
      <c r="AZ20" s="26">
        <f t="shared" si="3"/>
        <v>0</v>
      </c>
      <c r="BA20" s="26">
        <f t="shared" si="3"/>
        <v>0</v>
      </c>
    </row>
    <row r="21" spans="1:53" ht="31.5" x14ac:dyDescent="0.25">
      <c r="A21" s="43" t="s">
        <v>191</v>
      </c>
      <c r="B21" s="243" t="s">
        <v>192</v>
      </c>
      <c r="C21" s="40" t="s">
        <v>259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55">
        <v>0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55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</row>
    <row r="22" spans="1:53" x14ac:dyDescent="0.25">
      <c r="A22" s="47" t="s">
        <v>193</v>
      </c>
      <c r="B22" s="48" t="s">
        <v>194</v>
      </c>
      <c r="C22" s="49" t="s">
        <v>259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  <c r="AG22" s="59">
        <v>0</v>
      </c>
      <c r="AH22" s="59">
        <v>0</v>
      </c>
      <c r="AI22" s="115">
        <v>0</v>
      </c>
      <c r="AJ22" s="59">
        <v>0</v>
      </c>
      <c r="AK22" s="59">
        <v>0</v>
      </c>
      <c r="AL22" s="59">
        <v>0</v>
      </c>
      <c r="AM22" s="59">
        <v>0</v>
      </c>
      <c r="AN22" s="59">
        <v>0</v>
      </c>
      <c r="AO22" s="59">
        <v>0</v>
      </c>
      <c r="AP22" s="59">
        <v>0</v>
      </c>
      <c r="AQ22" s="59">
        <v>0</v>
      </c>
      <c r="AR22" s="59">
        <v>0</v>
      </c>
      <c r="AS22" s="115">
        <v>0</v>
      </c>
      <c r="AT22" s="59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  <c r="AZ22" s="59">
        <v>0</v>
      </c>
      <c r="BA22" s="59">
        <v>0</v>
      </c>
    </row>
    <row r="23" spans="1:53" x14ac:dyDescent="0.25">
      <c r="A23" s="50"/>
      <c r="B23" s="245"/>
      <c r="C23" s="5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117"/>
      <c r="AJ23" s="82"/>
      <c r="AK23" s="82"/>
      <c r="AL23" s="82"/>
      <c r="AM23" s="82"/>
      <c r="AN23" s="82"/>
      <c r="AO23" s="82"/>
      <c r="AP23" s="82"/>
      <c r="AQ23" s="82"/>
      <c r="AR23" s="82"/>
      <c r="AS23" s="117"/>
      <c r="AT23" s="82"/>
      <c r="AU23" s="82"/>
      <c r="AV23" s="82"/>
      <c r="AW23" s="82"/>
      <c r="AX23" s="82"/>
      <c r="AY23" s="82"/>
      <c r="AZ23" s="82"/>
      <c r="BA23" s="82"/>
    </row>
    <row r="24" spans="1:53" x14ac:dyDescent="0.25">
      <c r="A24" s="162" t="s">
        <v>195</v>
      </c>
      <c r="B24" s="218" t="s">
        <v>175</v>
      </c>
      <c r="C24" s="75" t="s">
        <v>259</v>
      </c>
      <c r="D24" s="75">
        <f>SUM(D25,D45,D78,D82,D85,D86)</f>
        <v>0</v>
      </c>
      <c r="E24" s="75">
        <f t="shared" ref="E24:BA24" si="4">SUM(E25,E45,E78,E82,E85,E86)</f>
        <v>0</v>
      </c>
      <c r="F24" s="75">
        <f t="shared" si="4"/>
        <v>0</v>
      </c>
      <c r="G24" s="75">
        <f t="shared" si="4"/>
        <v>0</v>
      </c>
      <c r="H24" s="75">
        <f t="shared" si="4"/>
        <v>0</v>
      </c>
      <c r="I24" s="75">
        <f t="shared" si="4"/>
        <v>0</v>
      </c>
      <c r="J24" s="75">
        <f t="shared" si="4"/>
        <v>0</v>
      </c>
      <c r="K24" s="75">
        <f t="shared" si="4"/>
        <v>0</v>
      </c>
      <c r="L24" s="75">
        <f t="shared" si="4"/>
        <v>0</v>
      </c>
      <c r="M24" s="75">
        <f t="shared" si="4"/>
        <v>0</v>
      </c>
      <c r="N24" s="75">
        <f t="shared" si="4"/>
        <v>0</v>
      </c>
      <c r="O24" s="75">
        <f t="shared" si="4"/>
        <v>0</v>
      </c>
      <c r="P24" s="75">
        <f t="shared" si="4"/>
        <v>0</v>
      </c>
      <c r="Q24" s="75">
        <f t="shared" si="4"/>
        <v>0</v>
      </c>
      <c r="R24" s="75">
        <f t="shared" si="4"/>
        <v>0</v>
      </c>
      <c r="S24" s="75">
        <f t="shared" si="4"/>
        <v>0</v>
      </c>
      <c r="T24" s="75">
        <f t="shared" si="4"/>
        <v>0</v>
      </c>
      <c r="U24" s="75">
        <f t="shared" si="4"/>
        <v>0</v>
      </c>
      <c r="V24" s="75">
        <f t="shared" si="4"/>
        <v>0</v>
      </c>
      <c r="W24" s="75">
        <f t="shared" si="4"/>
        <v>0</v>
      </c>
      <c r="X24" s="75">
        <f t="shared" si="4"/>
        <v>0</v>
      </c>
      <c r="Y24" s="75">
        <f t="shared" si="4"/>
        <v>0</v>
      </c>
      <c r="Z24" s="75">
        <f t="shared" si="4"/>
        <v>0</v>
      </c>
      <c r="AA24" s="75">
        <f t="shared" si="4"/>
        <v>0</v>
      </c>
      <c r="AB24" s="75">
        <f t="shared" si="4"/>
        <v>0</v>
      </c>
      <c r="AC24" s="75">
        <f t="shared" si="4"/>
        <v>0</v>
      </c>
      <c r="AD24" s="75">
        <f t="shared" si="4"/>
        <v>0</v>
      </c>
      <c r="AE24" s="75">
        <f t="shared" si="4"/>
        <v>0</v>
      </c>
      <c r="AF24" s="75">
        <f t="shared" si="4"/>
        <v>0</v>
      </c>
      <c r="AG24" s="75">
        <f t="shared" si="4"/>
        <v>0</v>
      </c>
      <c r="AH24" s="75">
        <f t="shared" si="4"/>
        <v>0</v>
      </c>
      <c r="AI24" s="154">
        <f t="shared" si="4"/>
        <v>5.1870000000000003</v>
      </c>
      <c r="AJ24" s="75">
        <f t="shared" si="4"/>
        <v>1.26</v>
      </c>
      <c r="AK24" s="75">
        <f t="shared" si="4"/>
        <v>0</v>
      </c>
      <c r="AL24" s="75">
        <f t="shared" si="4"/>
        <v>0.4</v>
      </c>
      <c r="AM24" s="75">
        <f t="shared" si="4"/>
        <v>0</v>
      </c>
      <c r="AN24" s="75">
        <f t="shared" si="4"/>
        <v>0</v>
      </c>
      <c r="AO24" s="75">
        <f t="shared" si="4"/>
        <v>5</v>
      </c>
      <c r="AP24" s="75">
        <f t="shared" si="4"/>
        <v>5</v>
      </c>
      <c r="AQ24" s="75">
        <f t="shared" si="4"/>
        <v>4</v>
      </c>
      <c r="AR24" s="75">
        <f t="shared" si="4"/>
        <v>0</v>
      </c>
      <c r="AS24" s="154">
        <f t="shared" si="4"/>
        <v>5.1870000000000003</v>
      </c>
      <c r="AT24" s="75">
        <f t="shared" si="4"/>
        <v>1.26</v>
      </c>
      <c r="AU24" s="75">
        <f t="shared" si="4"/>
        <v>0</v>
      </c>
      <c r="AV24" s="75">
        <f t="shared" si="4"/>
        <v>0.4</v>
      </c>
      <c r="AW24" s="75">
        <f t="shared" si="4"/>
        <v>0</v>
      </c>
      <c r="AX24" s="75">
        <f t="shared" si="4"/>
        <v>0</v>
      </c>
      <c r="AY24" s="75">
        <f t="shared" si="4"/>
        <v>5</v>
      </c>
      <c r="AZ24" s="75">
        <f t="shared" si="4"/>
        <v>5</v>
      </c>
      <c r="BA24" s="75">
        <f t="shared" si="4"/>
        <v>4</v>
      </c>
    </row>
    <row r="25" spans="1:53" x14ac:dyDescent="0.25">
      <c r="A25" s="162" t="s">
        <v>120</v>
      </c>
      <c r="B25" s="218" t="s">
        <v>196</v>
      </c>
      <c r="C25" s="75" t="s">
        <v>259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75">
        <v>0</v>
      </c>
      <c r="AE25" s="75">
        <v>0</v>
      </c>
      <c r="AF25" s="75">
        <v>0</v>
      </c>
      <c r="AG25" s="75">
        <v>0</v>
      </c>
      <c r="AH25" s="75">
        <v>0</v>
      </c>
      <c r="AI25" s="154">
        <v>0</v>
      </c>
      <c r="AJ25" s="75">
        <v>0</v>
      </c>
      <c r="AK25" s="75">
        <v>0</v>
      </c>
      <c r="AL25" s="75">
        <v>0</v>
      </c>
      <c r="AM25" s="75">
        <v>0</v>
      </c>
      <c r="AN25" s="75">
        <v>0</v>
      </c>
      <c r="AO25" s="75">
        <v>0</v>
      </c>
      <c r="AP25" s="75">
        <v>0</v>
      </c>
      <c r="AQ25" s="75">
        <v>0</v>
      </c>
      <c r="AR25" s="75">
        <v>0</v>
      </c>
      <c r="AS25" s="154">
        <v>0</v>
      </c>
      <c r="AT25" s="75">
        <v>0</v>
      </c>
      <c r="AU25" s="75">
        <v>0</v>
      </c>
      <c r="AV25" s="75">
        <v>0</v>
      </c>
      <c r="AW25" s="75">
        <v>0</v>
      </c>
      <c r="AX25" s="75">
        <v>0</v>
      </c>
      <c r="AY25" s="75">
        <v>0</v>
      </c>
      <c r="AZ25" s="75">
        <v>0</v>
      </c>
      <c r="BA25" s="75">
        <v>0</v>
      </c>
    </row>
    <row r="26" spans="1:53" ht="47.25" x14ac:dyDescent="0.25">
      <c r="A26" s="162" t="s">
        <v>121</v>
      </c>
      <c r="B26" s="218" t="s">
        <v>197</v>
      </c>
      <c r="C26" s="75" t="s">
        <v>259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75">
        <v>0</v>
      </c>
      <c r="AE26" s="75">
        <v>0</v>
      </c>
      <c r="AF26" s="75">
        <v>0</v>
      </c>
      <c r="AG26" s="75">
        <v>0</v>
      </c>
      <c r="AH26" s="75">
        <v>0</v>
      </c>
      <c r="AI26" s="154">
        <v>0</v>
      </c>
      <c r="AJ26" s="75">
        <v>0</v>
      </c>
      <c r="AK26" s="75">
        <v>0</v>
      </c>
      <c r="AL26" s="75">
        <v>0</v>
      </c>
      <c r="AM26" s="75">
        <v>0</v>
      </c>
      <c r="AN26" s="75">
        <v>0</v>
      </c>
      <c r="AO26" s="75">
        <v>0</v>
      </c>
      <c r="AP26" s="75">
        <v>0</v>
      </c>
      <c r="AQ26" s="75">
        <v>0</v>
      </c>
      <c r="AR26" s="75">
        <v>0</v>
      </c>
      <c r="AS26" s="154">
        <v>0</v>
      </c>
      <c r="AT26" s="75">
        <v>0</v>
      </c>
      <c r="AU26" s="75">
        <v>0</v>
      </c>
      <c r="AV26" s="75">
        <v>0</v>
      </c>
      <c r="AW26" s="75">
        <v>0</v>
      </c>
      <c r="AX26" s="75">
        <v>0</v>
      </c>
      <c r="AY26" s="75">
        <v>0</v>
      </c>
      <c r="AZ26" s="75">
        <v>0</v>
      </c>
      <c r="BA26" s="75">
        <v>0</v>
      </c>
    </row>
    <row r="27" spans="1:53" ht="63" x14ac:dyDescent="0.25">
      <c r="A27" s="162" t="s">
        <v>135</v>
      </c>
      <c r="B27" s="218" t="s">
        <v>198</v>
      </c>
      <c r="C27" s="75" t="s">
        <v>259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75">
        <v>0</v>
      </c>
      <c r="AE27" s="75">
        <v>0</v>
      </c>
      <c r="AF27" s="75">
        <v>0</v>
      </c>
      <c r="AG27" s="75">
        <v>0</v>
      </c>
      <c r="AH27" s="75">
        <v>0</v>
      </c>
      <c r="AI27" s="154">
        <v>0</v>
      </c>
      <c r="AJ27" s="75">
        <v>0</v>
      </c>
      <c r="AK27" s="75">
        <v>0</v>
      </c>
      <c r="AL27" s="75">
        <v>0</v>
      </c>
      <c r="AM27" s="75">
        <v>0</v>
      </c>
      <c r="AN27" s="75">
        <v>0</v>
      </c>
      <c r="AO27" s="75">
        <v>0</v>
      </c>
      <c r="AP27" s="75">
        <v>0</v>
      </c>
      <c r="AQ27" s="75">
        <v>0</v>
      </c>
      <c r="AR27" s="75">
        <v>0</v>
      </c>
      <c r="AS27" s="154">
        <v>0</v>
      </c>
      <c r="AT27" s="75">
        <v>0</v>
      </c>
      <c r="AU27" s="75">
        <v>0</v>
      </c>
      <c r="AV27" s="75">
        <v>0</v>
      </c>
      <c r="AW27" s="75">
        <v>0</v>
      </c>
      <c r="AX27" s="75">
        <v>0</v>
      </c>
      <c r="AY27" s="75">
        <v>0</v>
      </c>
      <c r="AZ27" s="75">
        <v>0</v>
      </c>
      <c r="BA27" s="75">
        <v>0</v>
      </c>
    </row>
    <row r="28" spans="1:53" ht="63" x14ac:dyDescent="0.25">
      <c r="A28" s="162" t="s">
        <v>199</v>
      </c>
      <c r="B28" s="218" t="s">
        <v>200</v>
      </c>
      <c r="C28" s="75" t="s">
        <v>259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0</v>
      </c>
      <c r="AG28" s="75">
        <v>0</v>
      </c>
      <c r="AH28" s="75">
        <v>0</v>
      </c>
      <c r="AI28" s="154">
        <v>0</v>
      </c>
      <c r="AJ28" s="75">
        <v>0</v>
      </c>
      <c r="AK28" s="75">
        <v>0</v>
      </c>
      <c r="AL28" s="75">
        <v>0</v>
      </c>
      <c r="AM28" s="75">
        <v>0</v>
      </c>
      <c r="AN28" s="75">
        <v>0</v>
      </c>
      <c r="AO28" s="75">
        <v>0</v>
      </c>
      <c r="AP28" s="75">
        <v>0</v>
      </c>
      <c r="AQ28" s="75">
        <v>0</v>
      </c>
      <c r="AR28" s="75">
        <v>0</v>
      </c>
      <c r="AS28" s="154">
        <v>0</v>
      </c>
      <c r="AT28" s="75">
        <v>0</v>
      </c>
      <c r="AU28" s="75">
        <v>0</v>
      </c>
      <c r="AV28" s="75">
        <v>0</v>
      </c>
      <c r="AW28" s="75">
        <v>0</v>
      </c>
      <c r="AX28" s="75">
        <v>0</v>
      </c>
      <c r="AY28" s="75">
        <v>0</v>
      </c>
      <c r="AZ28" s="75">
        <v>0</v>
      </c>
      <c r="BA28" s="75">
        <v>0</v>
      </c>
    </row>
    <row r="29" spans="1:53" ht="47.25" x14ac:dyDescent="0.25">
      <c r="A29" s="162" t="s">
        <v>201</v>
      </c>
      <c r="B29" s="218" t="s">
        <v>202</v>
      </c>
      <c r="C29" s="75" t="s">
        <v>259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75">
        <v>0</v>
      </c>
      <c r="AE29" s="75">
        <v>0</v>
      </c>
      <c r="AF29" s="75">
        <v>0</v>
      </c>
      <c r="AG29" s="75">
        <v>0</v>
      </c>
      <c r="AH29" s="75">
        <v>0</v>
      </c>
      <c r="AI29" s="154">
        <v>0</v>
      </c>
      <c r="AJ29" s="75">
        <v>0</v>
      </c>
      <c r="AK29" s="75">
        <v>0</v>
      </c>
      <c r="AL29" s="75">
        <v>0</v>
      </c>
      <c r="AM29" s="75">
        <v>0</v>
      </c>
      <c r="AN29" s="75">
        <v>0</v>
      </c>
      <c r="AO29" s="75">
        <v>0</v>
      </c>
      <c r="AP29" s="75">
        <v>0</v>
      </c>
      <c r="AQ29" s="75">
        <v>0</v>
      </c>
      <c r="AR29" s="75">
        <v>0</v>
      </c>
      <c r="AS29" s="154">
        <v>0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5">
        <v>0</v>
      </c>
      <c r="AZ29" s="75">
        <v>0</v>
      </c>
      <c r="BA29" s="75">
        <v>0</v>
      </c>
    </row>
    <row r="30" spans="1:53" ht="31.5" x14ac:dyDescent="0.25">
      <c r="A30" s="162" t="s">
        <v>122</v>
      </c>
      <c r="B30" s="218" t="s">
        <v>203</v>
      </c>
      <c r="C30" s="75" t="s">
        <v>259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75">
        <v>0</v>
      </c>
      <c r="AE30" s="75">
        <v>0</v>
      </c>
      <c r="AF30" s="75">
        <v>0</v>
      </c>
      <c r="AG30" s="75">
        <v>0</v>
      </c>
      <c r="AH30" s="75">
        <v>0</v>
      </c>
      <c r="AI30" s="154">
        <v>0</v>
      </c>
      <c r="AJ30" s="75">
        <v>0</v>
      </c>
      <c r="AK30" s="75">
        <v>0</v>
      </c>
      <c r="AL30" s="75">
        <v>0</v>
      </c>
      <c r="AM30" s="75">
        <v>0</v>
      </c>
      <c r="AN30" s="75">
        <v>0</v>
      </c>
      <c r="AO30" s="75">
        <v>0</v>
      </c>
      <c r="AP30" s="75">
        <v>0</v>
      </c>
      <c r="AQ30" s="75">
        <v>0</v>
      </c>
      <c r="AR30" s="75">
        <v>0</v>
      </c>
      <c r="AS30" s="154">
        <v>0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5">
        <v>0</v>
      </c>
      <c r="AZ30" s="75">
        <v>0</v>
      </c>
      <c r="BA30" s="75">
        <v>0</v>
      </c>
    </row>
    <row r="31" spans="1:53" ht="63" x14ac:dyDescent="0.25">
      <c r="A31" s="162" t="s">
        <v>204</v>
      </c>
      <c r="B31" s="218" t="s">
        <v>205</v>
      </c>
      <c r="C31" s="75" t="s">
        <v>259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75">
        <v>0</v>
      </c>
      <c r="AE31" s="75">
        <v>0</v>
      </c>
      <c r="AF31" s="75">
        <v>0</v>
      </c>
      <c r="AG31" s="75">
        <v>0</v>
      </c>
      <c r="AH31" s="75">
        <v>0</v>
      </c>
      <c r="AI31" s="154">
        <v>0</v>
      </c>
      <c r="AJ31" s="75">
        <v>0</v>
      </c>
      <c r="AK31" s="75">
        <v>0</v>
      </c>
      <c r="AL31" s="75">
        <v>0</v>
      </c>
      <c r="AM31" s="75">
        <v>0</v>
      </c>
      <c r="AN31" s="75">
        <v>0</v>
      </c>
      <c r="AO31" s="75">
        <v>0</v>
      </c>
      <c r="AP31" s="75">
        <v>0</v>
      </c>
      <c r="AQ31" s="75">
        <v>0</v>
      </c>
      <c r="AR31" s="75">
        <v>0</v>
      </c>
      <c r="AS31" s="154">
        <v>0</v>
      </c>
      <c r="AT31" s="75">
        <v>0</v>
      </c>
      <c r="AU31" s="75">
        <v>0</v>
      </c>
      <c r="AV31" s="75">
        <v>0</v>
      </c>
      <c r="AW31" s="75">
        <v>0</v>
      </c>
      <c r="AX31" s="75">
        <v>0</v>
      </c>
      <c r="AY31" s="75">
        <v>0</v>
      </c>
      <c r="AZ31" s="75">
        <v>0</v>
      </c>
      <c r="BA31" s="75">
        <v>0</v>
      </c>
    </row>
    <row r="32" spans="1:53" ht="31.5" x14ac:dyDescent="0.25">
      <c r="A32" s="162" t="s">
        <v>206</v>
      </c>
      <c r="B32" s="218" t="s">
        <v>207</v>
      </c>
      <c r="C32" s="75" t="s">
        <v>259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75">
        <v>0</v>
      </c>
      <c r="AE32" s="75">
        <v>0</v>
      </c>
      <c r="AF32" s="75">
        <v>0</v>
      </c>
      <c r="AG32" s="75">
        <v>0</v>
      </c>
      <c r="AH32" s="75">
        <v>0</v>
      </c>
      <c r="AI32" s="154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0</v>
      </c>
      <c r="AO32" s="75">
        <v>0</v>
      </c>
      <c r="AP32" s="75">
        <v>0</v>
      </c>
      <c r="AQ32" s="75">
        <v>0</v>
      </c>
      <c r="AR32" s="75">
        <v>0</v>
      </c>
      <c r="AS32" s="154">
        <v>0</v>
      </c>
      <c r="AT32" s="75">
        <v>0</v>
      </c>
      <c r="AU32" s="75">
        <v>0</v>
      </c>
      <c r="AV32" s="75">
        <v>0</v>
      </c>
      <c r="AW32" s="75">
        <v>0</v>
      </c>
      <c r="AX32" s="75">
        <v>0</v>
      </c>
      <c r="AY32" s="75">
        <v>0</v>
      </c>
      <c r="AZ32" s="75">
        <v>0</v>
      </c>
      <c r="BA32" s="75">
        <v>0</v>
      </c>
    </row>
    <row r="33" spans="1:53" ht="47.25" x14ac:dyDescent="0.25">
      <c r="A33" s="162" t="s">
        <v>123</v>
      </c>
      <c r="B33" s="218" t="s">
        <v>208</v>
      </c>
      <c r="C33" s="75" t="s">
        <v>259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75">
        <v>0</v>
      </c>
      <c r="AH33" s="75">
        <v>0</v>
      </c>
      <c r="AI33" s="154">
        <v>0</v>
      </c>
      <c r="AJ33" s="75">
        <v>0</v>
      </c>
      <c r="AK33" s="75">
        <v>0</v>
      </c>
      <c r="AL33" s="75">
        <v>0</v>
      </c>
      <c r="AM33" s="75">
        <v>0</v>
      </c>
      <c r="AN33" s="75">
        <v>0</v>
      </c>
      <c r="AO33" s="75">
        <v>0</v>
      </c>
      <c r="AP33" s="75">
        <v>0</v>
      </c>
      <c r="AQ33" s="75">
        <v>0</v>
      </c>
      <c r="AR33" s="75">
        <v>0</v>
      </c>
      <c r="AS33" s="154">
        <v>0</v>
      </c>
      <c r="AT33" s="75">
        <v>0</v>
      </c>
      <c r="AU33" s="75">
        <v>0</v>
      </c>
      <c r="AV33" s="75">
        <v>0</v>
      </c>
      <c r="AW33" s="75">
        <v>0</v>
      </c>
      <c r="AX33" s="75">
        <v>0</v>
      </c>
      <c r="AY33" s="75">
        <v>0</v>
      </c>
      <c r="AZ33" s="75">
        <v>0</v>
      </c>
      <c r="BA33" s="75">
        <v>0</v>
      </c>
    </row>
    <row r="34" spans="1:53" ht="31.5" x14ac:dyDescent="0.25">
      <c r="A34" s="162" t="s">
        <v>136</v>
      </c>
      <c r="B34" s="218" t="s">
        <v>209</v>
      </c>
      <c r="C34" s="75" t="s">
        <v>259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0</v>
      </c>
      <c r="AE34" s="75">
        <v>0</v>
      </c>
      <c r="AF34" s="75">
        <v>0</v>
      </c>
      <c r="AG34" s="75">
        <v>0</v>
      </c>
      <c r="AH34" s="75">
        <v>0</v>
      </c>
      <c r="AI34" s="154">
        <v>0</v>
      </c>
      <c r="AJ34" s="75">
        <v>0</v>
      </c>
      <c r="AK34" s="75">
        <v>0</v>
      </c>
      <c r="AL34" s="75">
        <v>0</v>
      </c>
      <c r="AM34" s="75">
        <v>0</v>
      </c>
      <c r="AN34" s="75">
        <v>0</v>
      </c>
      <c r="AO34" s="75">
        <v>0</v>
      </c>
      <c r="AP34" s="75">
        <v>0</v>
      </c>
      <c r="AQ34" s="75">
        <v>0</v>
      </c>
      <c r="AR34" s="75">
        <v>0</v>
      </c>
      <c r="AS34" s="154">
        <v>0</v>
      </c>
      <c r="AT34" s="75">
        <v>0</v>
      </c>
      <c r="AU34" s="75">
        <v>0</v>
      </c>
      <c r="AV34" s="75">
        <v>0</v>
      </c>
      <c r="AW34" s="75">
        <v>0</v>
      </c>
      <c r="AX34" s="75">
        <v>0</v>
      </c>
      <c r="AY34" s="75">
        <v>0</v>
      </c>
      <c r="AZ34" s="75">
        <v>0</v>
      </c>
      <c r="BA34" s="75">
        <v>0</v>
      </c>
    </row>
    <row r="35" spans="1:53" ht="94.5" x14ac:dyDescent="0.25">
      <c r="A35" s="162" t="s">
        <v>136</v>
      </c>
      <c r="B35" s="218" t="s">
        <v>210</v>
      </c>
      <c r="C35" s="75" t="s">
        <v>259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75">
        <v>0</v>
      </c>
      <c r="AE35" s="75">
        <v>0</v>
      </c>
      <c r="AF35" s="75">
        <v>0</v>
      </c>
      <c r="AG35" s="75">
        <v>0</v>
      </c>
      <c r="AH35" s="75">
        <v>0</v>
      </c>
      <c r="AI35" s="154">
        <v>0</v>
      </c>
      <c r="AJ35" s="75">
        <v>0</v>
      </c>
      <c r="AK35" s="75">
        <v>0</v>
      </c>
      <c r="AL35" s="75">
        <v>0</v>
      </c>
      <c r="AM35" s="75">
        <v>0</v>
      </c>
      <c r="AN35" s="75">
        <v>0</v>
      </c>
      <c r="AO35" s="75">
        <v>0</v>
      </c>
      <c r="AP35" s="75">
        <v>0</v>
      </c>
      <c r="AQ35" s="75">
        <v>0</v>
      </c>
      <c r="AR35" s="75">
        <v>0</v>
      </c>
      <c r="AS35" s="154">
        <v>0</v>
      </c>
      <c r="AT35" s="75">
        <v>0</v>
      </c>
      <c r="AU35" s="75">
        <v>0</v>
      </c>
      <c r="AV35" s="75">
        <v>0</v>
      </c>
      <c r="AW35" s="75">
        <v>0</v>
      </c>
      <c r="AX35" s="75">
        <v>0</v>
      </c>
      <c r="AY35" s="75">
        <v>0</v>
      </c>
      <c r="AZ35" s="75">
        <v>0</v>
      </c>
      <c r="BA35" s="75">
        <v>0</v>
      </c>
    </row>
    <row r="36" spans="1:53" ht="78.75" x14ac:dyDescent="0.25">
      <c r="A36" s="162" t="s">
        <v>136</v>
      </c>
      <c r="B36" s="218" t="s">
        <v>211</v>
      </c>
      <c r="C36" s="75" t="s">
        <v>259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>
        <v>0</v>
      </c>
      <c r="W36" s="75">
        <v>0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D36" s="75">
        <v>0</v>
      </c>
      <c r="AE36" s="75">
        <v>0</v>
      </c>
      <c r="AF36" s="75">
        <v>0</v>
      </c>
      <c r="AG36" s="75">
        <v>0</v>
      </c>
      <c r="AH36" s="75">
        <v>0</v>
      </c>
      <c r="AI36" s="154">
        <v>0</v>
      </c>
      <c r="AJ36" s="75">
        <v>0</v>
      </c>
      <c r="AK36" s="75">
        <v>0</v>
      </c>
      <c r="AL36" s="75">
        <v>0</v>
      </c>
      <c r="AM36" s="75">
        <v>0</v>
      </c>
      <c r="AN36" s="75">
        <v>0</v>
      </c>
      <c r="AO36" s="75">
        <v>0</v>
      </c>
      <c r="AP36" s="75">
        <v>0</v>
      </c>
      <c r="AQ36" s="75">
        <v>0</v>
      </c>
      <c r="AR36" s="75">
        <v>0</v>
      </c>
      <c r="AS36" s="154">
        <v>0</v>
      </c>
      <c r="AT36" s="75">
        <v>0</v>
      </c>
      <c r="AU36" s="75">
        <v>0</v>
      </c>
      <c r="AV36" s="75">
        <v>0</v>
      </c>
      <c r="AW36" s="75">
        <v>0</v>
      </c>
      <c r="AX36" s="75">
        <v>0</v>
      </c>
      <c r="AY36" s="75">
        <v>0</v>
      </c>
      <c r="AZ36" s="75">
        <v>0</v>
      </c>
      <c r="BA36" s="75">
        <v>0</v>
      </c>
    </row>
    <row r="37" spans="1:53" ht="94.5" x14ac:dyDescent="0.25">
      <c r="A37" s="162" t="s">
        <v>136</v>
      </c>
      <c r="B37" s="218" t="s">
        <v>212</v>
      </c>
      <c r="C37" s="75" t="s">
        <v>259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0</v>
      </c>
      <c r="AE37" s="75">
        <v>0</v>
      </c>
      <c r="AF37" s="75">
        <v>0</v>
      </c>
      <c r="AG37" s="75">
        <v>0</v>
      </c>
      <c r="AH37" s="75">
        <v>0</v>
      </c>
      <c r="AI37" s="154">
        <v>0</v>
      </c>
      <c r="AJ37" s="75">
        <v>0</v>
      </c>
      <c r="AK37" s="75">
        <v>0</v>
      </c>
      <c r="AL37" s="75">
        <v>0</v>
      </c>
      <c r="AM37" s="75">
        <v>0</v>
      </c>
      <c r="AN37" s="75">
        <v>0</v>
      </c>
      <c r="AO37" s="75">
        <v>0</v>
      </c>
      <c r="AP37" s="75">
        <v>0</v>
      </c>
      <c r="AQ37" s="75">
        <v>0</v>
      </c>
      <c r="AR37" s="75">
        <v>0</v>
      </c>
      <c r="AS37" s="154">
        <v>0</v>
      </c>
      <c r="AT37" s="75">
        <v>0</v>
      </c>
      <c r="AU37" s="75">
        <v>0</v>
      </c>
      <c r="AV37" s="75">
        <v>0</v>
      </c>
      <c r="AW37" s="75">
        <v>0</v>
      </c>
      <c r="AX37" s="75">
        <v>0</v>
      </c>
      <c r="AY37" s="75">
        <v>0</v>
      </c>
      <c r="AZ37" s="75">
        <v>0</v>
      </c>
      <c r="BA37" s="75">
        <v>0</v>
      </c>
    </row>
    <row r="38" spans="1:53" ht="31.5" x14ac:dyDescent="0.25">
      <c r="A38" s="162" t="s">
        <v>137</v>
      </c>
      <c r="B38" s="218" t="s">
        <v>209</v>
      </c>
      <c r="C38" s="75" t="s">
        <v>259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75">
        <v>0</v>
      </c>
      <c r="AE38" s="75">
        <v>0</v>
      </c>
      <c r="AF38" s="75">
        <v>0</v>
      </c>
      <c r="AG38" s="75">
        <v>0</v>
      </c>
      <c r="AH38" s="75">
        <v>0</v>
      </c>
      <c r="AI38" s="154">
        <v>0</v>
      </c>
      <c r="AJ38" s="75">
        <v>0</v>
      </c>
      <c r="AK38" s="75">
        <v>0</v>
      </c>
      <c r="AL38" s="75">
        <v>0</v>
      </c>
      <c r="AM38" s="75">
        <v>0</v>
      </c>
      <c r="AN38" s="75">
        <v>0</v>
      </c>
      <c r="AO38" s="75">
        <v>0</v>
      </c>
      <c r="AP38" s="75">
        <v>0</v>
      </c>
      <c r="AQ38" s="75">
        <v>0</v>
      </c>
      <c r="AR38" s="75">
        <v>0</v>
      </c>
      <c r="AS38" s="154">
        <v>0</v>
      </c>
      <c r="AT38" s="75">
        <v>0</v>
      </c>
      <c r="AU38" s="75">
        <v>0</v>
      </c>
      <c r="AV38" s="75">
        <v>0</v>
      </c>
      <c r="AW38" s="75">
        <v>0</v>
      </c>
      <c r="AX38" s="75">
        <v>0</v>
      </c>
      <c r="AY38" s="75">
        <v>0</v>
      </c>
      <c r="AZ38" s="75">
        <v>0</v>
      </c>
      <c r="BA38" s="75">
        <v>0</v>
      </c>
    </row>
    <row r="39" spans="1:53" ht="94.5" x14ac:dyDescent="0.25">
      <c r="A39" s="162" t="s">
        <v>137</v>
      </c>
      <c r="B39" s="218" t="s">
        <v>210</v>
      </c>
      <c r="C39" s="75" t="s">
        <v>259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  <c r="Y39" s="75">
        <v>0</v>
      </c>
      <c r="Z39" s="75">
        <v>0</v>
      </c>
      <c r="AA39" s="75">
        <v>0</v>
      </c>
      <c r="AB39" s="75">
        <v>0</v>
      </c>
      <c r="AC39" s="75">
        <v>0</v>
      </c>
      <c r="AD39" s="75">
        <v>0</v>
      </c>
      <c r="AE39" s="75">
        <v>0</v>
      </c>
      <c r="AF39" s="75">
        <v>0</v>
      </c>
      <c r="AG39" s="75">
        <v>0</v>
      </c>
      <c r="AH39" s="75">
        <v>0</v>
      </c>
      <c r="AI39" s="154">
        <v>0</v>
      </c>
      <c r="AJ39" s="75">
        <v>0</v>
      </c>
      <c r="AK39" s="75">
        <v>0</v>
      </c>
      <c r="AL39" s="75">
        <v>0</v>
      </c>
      <c r="AM39" s="75">
        <v>0</v>
      </c>
      <c r="AN39" s="75">
        <v>0</v>
      </c>
      <c r="AO39" s="75">
        <v>0</v>
      </c>
      <c r="AP39" s="75">
        <v>0</v>
      </c>
      <c r="AQ39" s="75">
        <v>0</v>
      </c>
      <c r="AR39" s="75">
        <v>0</v>
      </c>
      <c r="AS39" s="154">
        <v>0</v>
      </c>
      <c r="AT39" s="75">
        <v>0</v>
      </c>
      <c r="AU39" s="75">
        <v>0</v>
      </c>
      <c r="AV39" s="75">
        <v>0</v>
      </c>
      <c r="AW39" s="75">
        <v>0</v>
      </c>
      <c r="AX39" s="75">
        <v>0</v>
      </c>
      <c r="AY39" s="75">
        <v>0</v>
      </c>
      <c r="AZ39" s="75">
        <v>0</v>
      </c>
      <c r="BA39" s="75">
        <v>0</v>
      </c>
    </row>
    <row r="40" spans="1:53" ht="78.75" x14ac:dyDescent="0.25">
      <c r="A40" s="162" t="s">
        <v>137</v>
      </c>
      <c r="B40" s="218" t="s">
        <v>211</v>
      </c>
      <c r="C40" s="75" t="s">
        <v>259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75">
        <v>0</v>
      </c>
      <c r="AE40" s="75">
        <v>0</v>
      </c>
      <c r="AF40" s="75">
        <v>0</v>
      </c>
      <c r="AG40" s="75">
        <v>0</v>
      </c>
      <c r="AH40" s="75">
        <v>0</v>
      </c>
      <c r="AI40" s="154">
        <v>0</v>
      </c>
      <c r="AJ40" s="75">
        <v>0</v>
      </c>
      <c r="AK40" s="75">
        <v>0</v>
      </c>
      <c r="AL40" s="75">
        <v>0</v>
      </c>
      <c r="AM40" s="75">
        <v>0</v>
      </c>
      <c r="AN40" s="75">
        <v>0</v>
      </c>
      <c r="AO40" s="75">
        <v>0</v>
      </c>
      <c r="AP40" s="75">
        <v>0</v>
      </c>
      <c r="AQ40" s="75">
        <v>0</v>
      </c>
      <c r="AR40" s="75">
        <v>0</v>
      </c>
      <c r="AS40" s="154">
        <v>0</v>
      </c>
      <c r="AT40" s="75">
        <v>0</v>
      </c>
      <c r="AU40" s="75">
        <v>0</v>
      </c>
      <c r="AV40" s="75">
        <v>0</v>
      </c>
      <c r="AW40" s="75">
        <v>0</v>
      </c>
      <c r="AX40" s="75">
        <v>0</v>
      </c>
      <c r="AY40" s="75">
        <v>0</v>
      </c>
      <c r="AZ40" s="75">
        <v>0</v>
      </c>
      <c r="BA40" s="75">
        <v>0</v>
      </c>
    </row>
    <row r="41" spans="1:53" ht="94.5" x14ac:dyDescent="0.25">
      <c r="A41" s="162" t="s">
        <v>137</v>
      </c>
      <c r="B41" s="218" t="s">
        <v>213</v>
      </c>
      <c r="C41" s="75" t="s">
        <v>259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75">
        <v>0</v>
      </c>
      <c r="AE41" s="75">
        <v>0</v>
      </c>
      <c r="AF41" s="75">
        <v>0</v>
      </c>
      <c r="AG41" s="75">
        <v>0</v>
      </c>
      <c r="AH41" s="75">
        <v>0</v>
      </c>
      <c r="AI41" s="154">
        <v>0</v>
      </c>
      <c r="AJ41" s="75">
        <v>0</v>
      </c>
      <c r="AK41" s="75">
        <v>0</v>
      </c>
      <c r="AL41" s="75">
        <v>0</v>
      </c>
      <c r="AM41" s="75">
        <v>0</v>
      </c>
      <c r="AN41" s="75">
        <v>0</v>
      </c>
      <c r="AO41" s="75">
        <v>0</v>
      </c>
      <c r="AP41" s="75">
        <v>0</v>
      </c>
      <c r="AQ41" s="75">
        <v>0</v>
      </c>
      <c r="AR41" s="75">
        <v>0</v>
      </c>
      <c r="AS41" s="154">
        <v>0</v>
      </c>
      <c r="AT41" s="75">
        <v>0</v>
      </c>
      <c r="AU41" s="75">
        <v>0</v>
      </c>
      <c r="AV41" s="75">
        <v>0</v>
      </c>
      <c r="AW41" s="75">
        <v>0</v>
      </c>
      <c r="AX41" s="75">
        <v>0</v>
      </c>
      <c r="AY41" s="75">
        <v>0</v>
      </c>
      <c r="AZ41" s="75">
        <v>0</v>
      </c>
      <c r="BA41" s="75">
        <v>0</v>
      </c>
    </row>
    <row r="42" spans="1:53" ht="78.75" x14ac:dyDescent="0.25">
      <c r="A42" s="162" t="s">
        <v>124</v>
      </c>
      <c r="B42" s="218" t="s">
        <v>214</v>
      </c>
      <c r="C42" s="75" t="s">
        <v>259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0</v>
      </c>
      <c r="AG42" s="75">
        <v>0</v>
      </c>
      <c r="AH42" s="75">
        <v>0</v>
      </c>
      <c r="AI42" s="154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0</v>
      </c>
      <c r="AO42" s="75">
        <v>0</v>
      </c>
      <c r="AP42" s="75">
        <v>0</v>
      </c>
      <c r="AQ42" s="75">
        <v>0</v>
      </c>
      <c r="AR42" s="75">
        <v>0</v>
      </c>
      <c r="AS42" s="154">
        <v>0</v>
      </c>
      <c r="AT42" s="75">
        <v>0</v>
      </c>
      <c r="AU42" s="75">
        <v>0</v>
      </c>
      <c r="AV42" s="75">
        <v>0</v>
      </c>
      <c r="AW42" s="75">
        <v>0</v>
      </c>
      <c r="AX42" s="75">
        <v>0</v>
      </c>
      <c r="AY42" s="75">
        <v>0</v>
      </c>
      <c r="AZ42" s="75">
        <v>0</v>
      </c>
      <c r="BA42" s="75">
        <v>0</v>
      </c>
    </row>
    <row r="43" spans="1:53" ht="63" x14ac:dyDescent="0.25">
      <c r="A43" s="162" t="s">
        <v>215</v>
      </c>
      <c r="B43" s="218" t="s">
        <v>216</v>
      </c>
      <c r="C43" s="75" t="s">
        <v>259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75">
        <v>0</v>
      </c>
      <c r="AE43" s="75">
        <v>0</v>
      </c>
      <c r="AF43" s="75">
        <v>0</v>
      </c>
      <c r="AG43" s="75">
        <v>0</v>
      </c>
      <c r="AH43" s="75">
        <v>0</v>
      </c>
      <c r="AI43" s="154">
        <v>0</v>
      </c>
      <c r="AJ43" s="75">
        <v>0</v>
      </c>
      <c r="AK43" s="75">
        <v>0</v>
      </c>
      <c r="AL43" s="75">
        <v>0</v>
      </c>
      <c r="AM43" s="75">
        <v>0</v>
      </c>
      <c r="AN43" s="75">
        <v>0</v>
      </c>
      <c r="AO43" s="75">
        <v>0</v>
      </c>
      <c r="AP43" s="75">
        <v>0</v>
      </c>
      <c r="AQ43" s="75">
        <v>0</v>
      </c>
      <c r="AR43" s="75">
        <v>0</v>
      </c>
      <c r="AS43" s="154">
        <v>0</v>
      </c>
      <c r="AT43" s="75">
        <v>0</v>
      </c>
      <c r="AU43" s="75">
        <v>0</v>
      </c>
      <c r="AV43" s="75">
        <v>0</v>
      </c>
      <c r="AW43" s="75">
        <v>0</v>
      </c>
      <c r="AX43" s="75">
        <v>0</v>
      </c>
      <c r="AY43" s="75">
        <v>0</v>
      </c>
      <c r="AZ43" s="75">
        <v>0</v>
      </c>
      <c r="BA43" s="75">
        <v>0</v>
      </c>
    </row>
    <row r="44" spans="1:53" ht="63" x14ac:dyDescent="0.25">
      <c r="A44" s="162" t="s">
        <v>217</v>
      </c>
      <c r="B44" s="218" t="s">
        <v>218</v>
      </c>
      <c r="C44" s="75" t="s">
        <v>259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D44" s="75">
        <v>0</v>
      </c>
      <c r="AE44" s="75">
        <v>0</v>
      </c>
      <c r="AF44" s="75">
        <v>0</v>
      </c>
      <c r="AG44" s="75">
        <v>0</v>
      </c>
      <c r="AH44" s="75">
        <v>0</v>
      </c>
      <c r="AI44" s="154">
        <v>0</v>
      </c>
      <c r="AJ44" s="75">
        <v>0</v>
      </c>
      <c r="AK44" s="75">
        <v>0</v>
      </c>
      <c r="AL44" s="75">
        <v>0</v>
      </c>
      <c r="AM44" s="75">
        <v>0</v>
      </c>
      <c r="AN44" s="75">
        <v>0</v>
      </c>
      <c r="AO44" s="75">
        <v>0</v>
      </c>
      <c r="AP44" s="75">
        <v>0</v>
      </c>
      <c r="AQ44" s="75">
        <v>0</v>
      </c>
      <c r="AR44" s="75">
        <v>0</v>
      </c>
      <c r="AS44" s="154">
        <v>0</v>
      </c>
      <c r="AT44" s="75">
        <v>0</v>
      </c>
      <c r="AU44" s="75">
        <v>0</v>
      </c>
      <c r="AV44" s="75">
        <v>0</v>
      </c>
      <c r="AW44" s="75">
        <v>0</v>
      </c>
      <c r="AX44" s="75">
        <v>0</v>
      </c>
      <c r="AY44" s="75">
        <v>0</v>
      </c>
      <c r="AZ44" s="75">
        <v>0</v>
      </c>
      <c r="BA44" s="75">
        <v>0</v>
      </c>
    </row>
    <row r="45" spans="1:53" ht="31.5" x14ac:dyDescent="0.25">
      <c r="A45" s="162" t="s">
        <v>125</v>
      </c>
      <c r="B45" s="218" t="s">
        <v>219</v>
      </c>
      <c r="C45" s="75" t="s">
        <v>259</v>
      </c>
      <c r="D45" s="75">
        <f t="shared" ref="D45:AI45" si="5">SUM(D46,D54)</f>
        <v>0</v>
      </c>
      <c r="E45" s="75">
        <f t="shared" si="5"/>
        <v>0</v>
      </c>
      <c r="F45" s="75">
        <f t="shared" si="5"/>
        <v>0</v>
      </c>
      <c r="G45" s="75">
        <f t="shared" si="5"/>
        <v>0</v>
      </c>
      <c r="H45" s="75">
        <f t="shared" si="5"/>
        <v>0</v>
      </c>
      <c r="I45" s="75">
        <f t="shared" si="5"/>
        <v>0</v>
      </c>
      <c r="J45" s="75">
        <f t="shared" si="5"/>
        <v>0</v>
      </c>
      <c r="K45" s="75">
        <f t="shared" si="5"/>
        <v>0</v>
      </c>
      <c r="L45" s="75">
        <f t="shared" si="5"/>
        <v>0</v>
      </c>
      <c r="M45" s="75">
        <f t="shared" si="5"/>
        <v>0</v>
      </c>
      <c r="N45" s="75">
        <f t="shared" si="5"/>
        <v>0</v>
      </c>
      <c r="O45" s="75">
        <f t="shared" si="5"/>
        <v>0</v>
      </c>
      <c r="P45" s="75">
        <f t="shared" si="5"/>
        <v>0</v>
      </c>
      <c r="Q45" s="75">
        <f t="shared" si="5"/>
        <v>0</v>
      </c>
      <c r="R45" s="75">
        <f t="shared" si="5"/>
        <v>0</v>
      </c>
      <c r="S45" s="75">
        <f t="shared" si="5"/>
        <v>0</v>
      </c>
      <c r="T45" s="75">
        <f t="shared" si="5"/>
        <v>0</v>
      </c>
      <c r="U45" s="75">
        <f t="shared" si="5"/>
        <v>0</v>
      </c>
      <c r="V45" s="75">
        <f t="shared" si="5"/>
        <v>0</v>
      </c>
      <c r="W45" s="75">
        <f t="shared" si="5"/>
        <v>0</v>
      </c>
      <c r="X45" s="75">
        <f t="shared" si="5"/>
        <v>0</v>
      </c>
      <c r="Y45" s="75">
        <f t="shared" si="5"/>
        <v>0</v>
      </c>
      <c r="Z45" s="75">
        <f t="shared" si="5"/>
        <v>0</v>
      </c>
      <c r="AA45" s="75">
        <f t="shared" si="5"/>
        <v>0</v>
      </c>
      <c r="AB45" s="75">
        <f t="shared" si="5"/>
        <v>0</v>
      </c>
      <c r="AC45" s="75">
        <f t="shared" si="5"/>
        <v>0</v>
      </c>
      <c r="AD45" s="75">
        <f t="shared" si="5"/>
        <v>0</v>
      </c>
      <c r="AE45" s="75">
        <f t="shared" si="5"/>
        <v>0</v>
      </c>
      <c r="AF45" s="75">
        <f t="shared" si="5"/>
        <v>0</v>
      </c>
      <c r="AG45" s="75">
        <f t="shared" si="5"/>
        <v>0</v>
      </c>
      <c r="AH45" s="75">
        <f t="shared" si="5"/>
        <v>0</v>
      </c>
      <c r="AI45" s="154">
        <f t="shared" si="5"/>
        <v>4.4160000000000004</v>
      </c>
      <c r="AJ45" s="75">
        <f t="shared" ref="AJ45:BA45" si="6">SUM(AJ46,AJ54)</f>
        <v>1.26</v>
      </c>
      <c r="AK45" s="75">
        <f t="shared" si="6"/>
        <v>0</v>
      </c>
      <c r="AL45" s="75">
        <f t="shared" si="6"/>
        <v>0.4</v>
      </c>
      <c r="AM45" s="75">
        <f t="shared" si="6"/>
        <v>0</v>
      </c>
      <c r="AN45" s="75">
        <f t="shared" si="6"/>
        <v>0</v>
      </c>
      <c r="AO45" s="75">
        <f t="shared" si="6"/>
        <v>5</v>
      </c>
      <c r="AP45" s="75">
        <f t="shared" si="6"/>
        <v>5</v>
      </c>
      <c r="AQ45" s="75">
        <f t="shared" si="6"/>
        <v>4</v>
      </c>
      <c r="AR45" s="75">
        <f t="shared" si="6"/>
        <v>0</v>
      </c>
      <c r="AS45" s="154">
        <f t="shared" si="6"/>
        <v>4.4160000000000004</v>
      </c>
      <c r="AT45" s="75">
        <f t="shared" si="6"/>
        <v>1.26</v>
      </c>
      <c r="AU45" s="75">
        <f t="shared" si="6"/>
        <v>0</v>
      </c>
      <c r="AV45" s="75">
        <f t="shared" si="6"/>
        <v>0.4</v>
      </c>
      <c r="AW45" s="75">
        <f t="shared" si="6"/>
        <v>0</v>
      </c>
      <c r="AX45" s="75">
        <f t="shared" si="6"/>
        <v>0</v>
      </c>
      <c r="AY45" s="75">
        <f t="shared" si="6"/>
        <v>5</v>
      </c>
      <c r="AZ45" s="75">
        <f t="shared" si="6"/>
        <v>5</v>
      </c>
      <c r="BA45" s="75">
        <f t="shared" si="6"/>
        <v>4</v>
      </c>
    </row>
    <row r="46" spans="1:53" ht="63" x14ac:dyDescent="0.25">
      <c r="A46" s="162" t="s">
        <v>138</v>
      </c>
      <c r="B46" s="218" t="s">
        <v>220</v>
      </c>
      <c r="C46" s="75" t="s">
        <v>259</v>
      </c>
      <c r="D46" s="75">
        <f t="shared" ref="D46:AE46" si="7">SUM(D47:D48)</f>
        <v>0</v>
      </c>
      <c r="E46" s="75">
        <f t="shared" si="7"/>
        <v>0</v>
      </c>
      <c r="F46" s="75">
        <f t="shared" si="7"/>
        <v>0</v>
      </c>
      <c r="G46" s="75">
        <f t="shared" si="7"/>
        <v>0</v>
      </c>
      <c r="H46" s="75">
        <f t="shared" si="7"/>
        <v>0</v>
      </c>
      <c r="I46" s="75">
        <f t="shared" si="7"/>
        <v>0</v>
      </c>
      <c r="J46" s="75">
        <f t="shared" si="7"/>
        <v>0</v>
      </c>
      <c r="K46" s="75">
        <f t="shared" si="7"/>
        <v>0</v>
      </c>
      <c r="L46" s="75">
        <f t="shared" si="7"/>
        <v>0</v>
      </c>
      <c r="M46" s="75">
        <f t="shared" si="7"/>
        <v>0</v>
      </c>
      <c r="N46" s="75">
        <f t="shared" si="7"/>
        <v>0</v>
      </c>
      <c r="O46" s="75">
        <f t="shared" si="7"/>
        <v>0</v>
      </c>
      <c r="P46" s="75">
        <f t="shared" si="7"/>
        <v>0</v>
      </c>
      <c r="Q46" s="75">
        <f t="shared" si="7"/>
        <v>0</v>
      </c>
      <c r="R46" s="75">
        <f t="shared" si="7"/>
        <v>0</v>
      </c>
      <c r="S46" s="75">
        <f t="shared" si="7"/>
        <v>0</v>
      </c>
      <c r="T46" s="75">
        <f t="shared" si="7"/>
        <v>0</v>
      </c>
      <c r="U46" s="75">
        <f t="shared" si="7"/>
        <v>0</v>
      </c>
      <c r="V46" s="75">
        <f t="shared" si="7"/>
        <v>0</v>
      </c>
      <c r="W46" s="75">
        <f t="shared" si="7"/>
        <v>0</v>
      </c>
      <c r="X46" s="75">
        <f t="shared" si="7"/>
        <v>0</v>
      </c>
      <c r="Y46" s="75">
        <f t="shared" si="7"/>
        <v>0</v>
      </c>
      <c r="Z46" s="75">
        <f t="shared" si="7"/>
        <v>0</v>
      </c>
      <c r="AA46" s="75">
        <f t="shared" si="7"/>
        <v>0</v>
      </c>
      <c r="AB46" s="75">
        <f t="shared" si="7"/>
        <v>0</v>
      </c>
      <c r="AC46" s="75">
        <f t="shared" si="7"/>
        <v>0</v>
      </c>
      <c r="AD46" s="75">
        <f t="shared" si="7"/>
        <v>0</v>
      </c>
      <c r="AE46" s="75">
        <f t="shared" si="7"/>
        <v>0</v>
      </c>
      <c r="AF46" s="75">
        <f t="shared" ref="AF46:BA46" si="8">SUM(AF47:AF48)</f>
        <v>0</v>
      </c>
      <c r="AG46" s="75">
        <f t="shared" si="8"/>
        <v>0</v>
      </c>
      <c r="AH46" s="75">
        <f t="shared" si="8"/>
        <v>0</v>
      </c>
      <c r="AI46" s="154">
        <f t="shared" si="8"/>
        <v>3.2709999999999999</v>
      </c>
      <c r="AJ46" s="75">
        <f t="shared" si="8"/>
        <v>1.26</v>
      </c>
      <c r="AK46" s="75">
        <f t="shared" si="8"/>
        <v>0</v>
      </c>
      <c r="AL46" s="75">
        <f t="shared" si="8"/>
        <v>0</v>
      </c>
      <c r="AM46" s="75">
        <f t="shared" si="8"/>
        <v>0</v>
      </c>
      <c r="AN46" s="75">
        <f t="shared" si="8"/>
        <v>0</v>
      </c>
      <c r="AO46" s="75">
        <f t="shared" si="8"/>
        <v>5</v>
      </c>
      <c r="AP46" s="75">
        <f t="shared" si="8"/>
        <v>5</v>
      </c>
      <c r="AQ46" s="75">
        <f t="shared" si="8"/>
        <v>0</v>
      </c>
      <c r="AR46" s="75">
        <f t="shared" si="8"/>
        <v>0</v>
      </c>
      <c r="AS46" s="154">
        <f t="shared" si="8"/>
        <v>3.2709999999999999</v>
      </c>
      <c r="AT46" s="75">
        <f t="shared" si="8"/>
        <v>1.26</v>
      </c>
      <c r="AU46" s="75">
        <f t="shared" si="8"/>
        <v>0</v>
      </c>
      <c r="AV46" s="75">
        <f t="shared" si="8"/>
        <v>0</v>
      </c>
      <c r="AW46" s="75">
        <f t="shared" si="8"/>
        <v>0</v>
      </c>
      <c r="AX46" s="75">
        <f t="shared" si="8"/>
        <v>0</v>
      </c>
      <c r="AY46" s="75">
        <f t="shared" si="8"/>
        <v>5</v>
      </c>
      <c r="AZ46" s="75">
        <f t="shared" si="8"/>
        <v>5</v>
      </c>
      <c r="BA46" s="75">
        <f t="shared" si="8"/>
        <v>0</v>
      </c>
    </row>
    <row r="47" spans="1:53" ht="31.5" x14ac:dyDescent="0.25">
      <c r="A47" s="162" t="s">
        <v>139</v>
      </c>
      <c r="B47" s="218" t="s">
        <v>221</v>
      </c>
      <c r="C47" s="75" t="s">
        <v>259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v>0</v>
      </c>
      <c r="AB47" s="75">
        <v>0</v>
      </c>
      <c r="AC47" s="75">
        <v>0</v>
      </c>
      <c r="AD47" s="75">
        <v>0</v>
      </c>
      <c r="AE47" s="75">
        <v>0</v>
      </c>
      <c r="AF47" s="75">
        <v>0</v>
      </c>
      <c r="AG47" s="75">
        <v>0</v>
      </c>
      <c r="AH47" s="75">
        <v>0</v>
      </c>
      <c r="AI47" s="154">
        <v>0</v>
      </c>
      <c r="AJ47" s="75">
        <v>0</v>
      </c>
      <c r="AK47" s="75">
        <v>0</v>
      </c>
      <c r="AL47" s="75">
        <v>0</v>
      </c>
      <c r="AM47" s="75">
        <v>0</v>
      </c>
      <c r="AN47" s="75">
        <v>0</v>
      </c>
      <c r="AO47" s="75">
        <v>0</v>
      </c>
      <c r="AP47" s="75">
        <v>0</v>
      </c>
      <c r="AQ47" s="75">
        <v>0</v>
      </c>
      <c r="AR47" s="75">
        <v>0</v>
      </c>
      <c r="AS47" s="154">
        <v>0</v>
      </c>
      <c r="AT47" s="75">
        <v>0</v>
      </c>
      <c r="AU47" s="75">
        <v>0</v>
      </c>
      <c r="AV47" s="75">
        <v>0</v>
      </c>
      <c r="AW47" s="75">
        <v>0</v>
      </c>
      <c r="AX47" s="75">
        <v>0</v>
      </c>
      <c r="AY47" s="75">
        <v>0</v>
      </c>
      <c r="AZ47" s="75">
        <v>0</v>
      </c>
      <c r="BA47" s="75">
        <v>0</v>
      </c>
    </row>
    <row r="48" spans="1:53" ht="47.25" x14ac:dyDescent="0.25">
      <c r="A48" s="162" t="s">
        <v>140</v>
      </c>
      <c r="B48" s="218" t="s">
        <v>222</v>
      </c>
      <c r="C48" s="75" t="s">
        <v>259</v>
      </c>
      <c r="D48" s="75">
        <f t="shared" ref="D48:BA48" si="9">SUM(D49:D50)</f>
        <v>0</v>
      </c>
      <c r="E48" s="75">
        <f t="shared" si="9"/>
        <v>0</v>
      </c>
      <c r="F48" s="75">
        <f t="shared" si="9"/>
        <v>0</v>
      </c>
      <c r="G48" s="75">
        <f t="shared" si="9"/>
        <v>0</v>
      </c>
      <c r="H48" s="75">
        <f t="shared" si="9"/>
        <v>0</v>
      </c>
      <c r="I48" s="75">
        <f t="shared" si="9"/>
        <v>0</v>
      </c>
      <c r="J48" s="75">
        <f t="shared" si="9"/>
        <v>0</v>
      </c>
      <c r="K48" s="75">
        <f t="shared" si="9"/>
        <v>0</v>
      </c>
      <c r="L48" s="75">
        <f t="shared" si="9"/>
        <v>0</v>
      </c>
      <c r="M48" s="75">
        <f t="shared" si="9"/>
        <v>0</v>
      </c>
      <c r="N48" s="75">
        <f t="shared" si="9"/>
        <v>0</v>
      </c>
      <c r="O48" s="75">
        <f t="shared" si="9"/>
        <v>0</v>
      </c>
      <c r="P48" s="75">
        <f t="shared" si="9"/>
        <v>0</v>
      </c>
      <c r="Q48" s="75">
        <f t="shared" si="9"/>
        <v>0</v>
      </c>
      <c r="R48" s="75">
        <f t="shared" si="9"/>
        <v>0</v>
      </c>
      <c r="S48" s="75">
        <f t="shared" si="9"/>
        <v>0</v>
      </c>
      <c r="T48" s="75">
        <f t="shared" si="9"/>
        <v>0</v>
      </c>
      <c r="U48" s="75">
        <f t="shared" si="9"/>
        <v>0</v>
      </c>
      <c r="V48" s="75">
        <f t="shared" si="9"/>
        <v>0</v>
      </c>
      <c r="W48" s="75">
        <f t="shared" si="9"/>
        <v>0</v>
      </c>
      <c r="X48" s="75">
        <f t="shared" si="9"/>
        <v>0</v>
      </c>
      <c r="Y48" s="75">
        <f t="shared" si="9"/>
        <v>0</v>
      </c>
      <c r="Z48" s="75">
        <f t="shared" si="9"/>
        <v>0</v>
      </c>
      <c r="AA48" s="75">
        <f t="shared" si="9"/>
        <v>0</v>
      </c>
      <c r="AB48" s="75">
        <f t="shared" si="9"/>
        <v>0</v>
      </c>
      <c r="AC48" s="75">
        <f t="shared" si="9"/>
        <v>0</v>
      </c>
      <c r="AD48" s="75">
        <f t="shared" si="9"/>
        <v>0</v>
      </c>
      <c r="AE48" s="75">
        <f t="shared" si="9"/>
        <v>0</v>
      </c>
      <c r="AF48" s="75">
        <f t="shared" si="9"/>
        <v>0</v>
      </c>
      <c r="AG48" s="75">
        <f t="shared" si="9"/>
        <v>0</v>
      </c>
      <c r="AH48" s="75">
        <f t="shared" si="9"/>
        <v>0</v>
      </c>
      <c r="AI48" s="154">
        <f t="shared" si="9"/>
        <v>3.2709999999999999</v>
      </c>
      <c r="AJ48" s="75">
        <f t="shared" si="9"/>
        <v>1.26</v>
      </c>
      <c r="AK48" s="75">
        <f t="shared" si="9"/>
        <v>0</v>
      </c>
      <c r="AL48" s="75">
        <f t="shared" si="9"/>
        <v>0</v>
      </c>
      <c r="AM48" s="75">
        <f t="shared" si="9"/>
        <v>0</v>
      </c>
      <c r="AN48" s="75">
        <f t="shared" si="9"/>
        <v>0</v>
      </c>
      <c r="AO48" s="75">
        <f t="shared" si="9"/>
        <v>5</v>
      </c>
      <c r="AP48" s="75">
        <f t="shared" si="9"/>
        <v>5</v>
      </c>
      <c r="AQ48" s="75">
        <f t="shared" si="9"/>
        <v>0</v>
      </c>
      <c r="AR48" s="75">
        <f t="shared" si="9"/>
        <v>0</v>
      </c>
      <c r="AS48" s="154">
        <f t="shared" si="9"/>
        <v>3.2709999999999999</v>
      </c>
      <c r="AT48" s="75">
        <f t="shared" si="9"/>
        <v>1.26</v>
      </c>
      <c r="AU48" s="75">
        <f t="shared" si="9"/>
        <v>0</v>
      </c>
      <c r="AV48" s="75">
        <f t="shared" si="9"/>
        <v>0</v>
      </c>
      <c r="AW48" s="75">
        <f t="shared" si="9"/>
        <v>0</v>
      </c>
      <c r="AX48" s="75">
        <f t="shared" si="9"/>
        <v>0</v>
      </c>
      <c r="AY48" s="75">
        <f t="shared" si="9"/>
        <v>5</v>
      </c>
      <c r="AZ48" s="75">
        <f t="shared" si="9"/>
        <v>5</v>
      </c>
      <c r="BA48" s="75">
        <f t="shared" si="9"/>
        <v>0</v>
      </c>
    </row>
    <row r="49" spans="1:53" ht="141.75" x14ac:dyDescent="0.25">
      <c r="A49" s="45" t="s">
        <v>140</v>
      </c>
      <c r="B49" s="212" t="s">
        <v>498</v>
      </c>
      <c r="C49" s="72" t="s">
        <v>406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0</v>
      </c>
      <c r="AA49" s="75">
        <v>0</v>
      </c>
      <c r="AB49" s="75">
        <v>0</v>
      </c>
      <c r="AC49" s="75">
        <v>0</v>
      </c>
      <c r="AD49" s="75">
        <v>0</v>
      </c>
      <c r="AE49" s="75">
        <v>0</v>
      </c>
      <c r="AF49" s="75">
        <v>0</v>
      </c>
      <c r="AG49" s="75">
        <v>0</v>
      </c>
      <c r="AH49" s="75">
        <v>0</v>
      </c>
      <c r="AI49" s="154">
        <v>2.6480000000000001</v>
      </c>
      <c r="AJ49" s="75">
        <v>0.63</v>
      </c>
      <c r="AK49" s="75">
        <v>0</v>
      </c>
      <c r="AL49" s="75">
        <v>0</v>
      </c>
      <c r="AM49" s="75">
        <v>0</v>
      </c>
      <c r="AN49" s="75">
        <v>0</v>
      </c>
      <c r="AO49" s="75">
        <v>5</v>
      </c>
      <c r="AP49" s="75">
        <v>5</v>
      </c>
      <c r="AQ49" s="75">
        <v>0</v>
      </c>
      <c r="AR49" s="75">
        <f>SUM(D49,N49,X49,AH49)</f>
        <v>0</v>
      </c>
      <c r="AS49" s="154">
        <f t="shared" ref="AS49:BA50" si="10">SUM(E49,O49,Y49,AI49)</f>
        <v>2.6480000000000001</v>
      </c>
      <c r="AT49" s="75">
        <f t="shared" si="10"/>
        <v>0.63</v>
      </c>
      <c r="AU49" s="75">
        <f t="shared" si="10"/>
        <v>0</v>
      </c>
      <c r="AV49" s="75">
        <f t="shared" si="10"/>
        <v>0</v>
      </c>
      <c r="AW49" s="75">
        <f t="shared" si="10"/>
        <v>0</v>
      </c>
      <c r="AX49" s="75">
        <f t="shared" si="10"/>
        <v>0</v>
      </c>
      <c r="AY49" s="75">
        <f t="shared" si="10"/>
        <v>5</v>
      </c>
      <c r="AZ49" s="75">
        <f t="shared" si="10"/>
        <v>5</v>
      </c>
      <c r="BA49" s="75">
        <f t="shared" si="10"/>
        <v>0</v>
      </c>
    </row>
    <row r="50" spans="1:53" ht="47.25" x14ac:dyDescent="0.25">
      <c r="A50" s="45" t="s">
        <v>140</v>
      </c>
      <c r="B50" s="212" t="s">
        <v>504</v>
      </c>
      <c r="C50" s="72" t="s">
        <v>407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0</v>
      </c>
      <c r="AA50" s="75">
        <v>0</v>
      </c>
      <c r="AB50" s="75">
        <v>0</v>
      </c>
      <c r="AC50" s="75">
        <v>0</v>
      </c>
      <c r="AD50" s="75">
        <v>0</v>
      </c>
      <c r="AE50" s="75">
        <v>0</v>
      </c>
      <c r="AF50" s="75">
        <v>0</v>
      </c>
      <c r="AG50" s="75">
        <v>0</v>
      </c>
      <c r="AH50" s="75">
        <v>0</v>
      </c>
      <c r="AI50" s="154">
        <v>0.623</v>
      </c>
      <c r="AJ50" s="75">
        <v>0.63</v>
      </c>
      <c r="AK50" s="75">
        <v>0</v>
      </c>
      <c r="AL50" s="75">
        <v>0</v>
      </c>
      <c r="AM50" s="75">
        <v>0</v>
      </c>
      <c r="AN50" s="75">
        <v>0</v>
      </c>
      <c r="AO50" s="75">
        <v>0</v>
      </c>
      <c r="AP50" s="75">
        <v>0</v>
      </c>
      <c r="AQ50" s="75">
        <v>0</v>
      </c>
      <c r="AR50" s="75">
        <f>SUM(D50,N50,X50,AH50)</f>
        <v>0</v>
      </c>
      <c r="AS50" s="154">
        <f t="shared" si="10"/>
        <v>0.623</v>
      </c>
      <c r="AT50" s="75">
        <f t="shared" si="10"/>
        <v>0.63</v>
      </c>
      <c r="AU50" s="75">
        <f t="shared" si="10"/>
        <v>0</v>
      </c>
      <c r="AV50" s="75">
        <f t="shared" si="10"/>
        <v>0</v>
      </c>
      <c r="AW50" s="75">
        <f t="shared" si="10"/>
        <v>0</v>
      </c>
      <c r="AX50" s="75">
        <f t="shared" si="10"/>
        <v>0</v>
      </c>
      <c r="AY50" s="75">
        <f t="shared" si="10"/>
        <v>0</v>
      </c>
      <c r="AZ50" s="75">
        <f t="shared" si="10"/>
        <v>0</v>
      </c>
      <c r="BA50" s="75">
        <f t="shared" si="10"/>
        <v>0</v>
      </c>
    </row>
    <row r="51" spans="1:53" ht="267.75" x14ac:dyDescent="0.25">
      <c r="A51" s="45" t="s">
        <v>140</v>
      </c>
      <c r="B51" s="53" t="s">
        <v>505</v>
      </c>
      <c r="C51" s="72" t="s">
        <v>408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D51" s="75">
        <v>0</v>
      </c>
      <c r="AE51" s="75">
        <v>0</v>
      </c>
      <c r="AF51" s="75">
        <v>0</v>
      </c>
      <c r="AG51" s="75">
        <v>0</v>
      </c>
      <c r="AH51" s="75">
        <v>0</v>
      </c>
      <c r="AI51" s="154">
        <v>0</v>
      </c>
      <c r="AJ51" s="75">
        <v>0</v>
      </c>
      <c r="AK51" s="75">
        <v>0</v>
      </c>
      <c r="AL51" s="75">
        <v>0</v>
      </c>
      <c r="AM51" s="75">
        <v>0</v>
      </c>
      <c r="AN51" s="75">
        <v>0</v>
      </c>
      <c r="AO51" s="75">
        <v>0</v>
      </c>
      <c r="AP51" s="75">
        <v>0</v>
      </c>
      <c r="AQ51" s="75">
        <v>0</v>
      </c>
      <c r="AR51" s="75">
        <v>0</v>
      </c>
      <c r="AS51" s="154">
        <v>0</v>
      </c>
      <c r="AT51" s="75">
        <v>0</v>
      </c>
      <c r="AU51" s="75">
        <v>0</v>
      </c>
      <c r="AV51" s="75">
        <v>0</v>
      </c>
      <c r="AW51" s="75">
        <v>0</v>
      </c>
      <c r="AX51" s="75">
        <v>0</v>
      </c>
      <c r="AY51" s="75">
        <v>0</v>
      </c>
      <c r="AZ51" s="75">
        <v>0</v>
      </c>
      <c r="BA51" s="75">
        <v>0</v>
      </c>
    </row>
    <row r="52" spans="1:53" ht="204.75" x14ac:dyDescent="0.25">
      <c r="A52" s="45" t="s">
        <v>140</v>
      </c>
      <c r="B52" s="212" t="s">
        <v>493</v>
      </c>
      <c r="C52" s="72" t="s">
        <v>409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5">
        <v>0</v>
      </c>
      <c r="Z52" s="75">
        <v>0</v>
      </c>
      <c r="AA52" s="75">
        <v>0</v>
      </c>
      <c r="AB52" s="75">
        <v>0</v>
      </c>
      <c r="AC52" s="75">
        <v>0</v>
      </c>
      <c r="AD52" s="75">
        <v>0</v>
      </c>
      <c r="AE52" s="75">
        <v>0</v>
      </c>
      <c r="AF52" s="75">
        <v>0</v>
      </c>
      <c r="AG52" s="75">
        <v>0</v>
      </c>
      <c r="AH52" s="75">
        <v>0</v>
      </c>
      <c r="AI52" s="154">
        <v>0</v>
      </c>
      <c r="AJ52" s="75">
        <v>0</v>
      </c>
      <c r="AK52" s="75">
        <v>0</v>
      </c>
      <c r="AL52" s="75">
        <v>0</v>
      </c>
      <c r="AM52" s="75">
        <v>0</v>
      </c>
      <c r="AN52" s="75">
        <v>0</v>
      </c>
      <c r="AO52" s="75">
        <v>0</v>
      </c>
      <c r="AP52" s="75">
        <v>0</v>
      </c>
      <c r="AQ52" s="75">
        <v>0</v>
      </c>
      <c r="AR52" s="75">
        <v>0</v>
      </c>
      <c r="AS52" s="154">
        <v>0</v>
      </c>
      <c r="AT52" s="75">
        <v>0</v>
      </c>
      <c r="AU52" s="75">
        <v>0</v>
      </c>
      <c r="AV52" s="75">
        <v>0</v>
      </c>
      <c r="AW52" s="75">
        <v>0</v>
      </c>
      <c r="AX52" s="75">
        <v>0</v>
      </c>
      <c r="AY52" s="75">
        <v>0</v>
      </c>
      <c r="AZ52" s="75">
        <v>0</v>
      </c>
      <c r="BA52" s="75">
        <v>0</v>
      </c>
    </row>
    <row r="53" spans="1:53" ht="189" x14ac:dyDescent="0.25">
      <c r="A53" s="45" t="s">
        <v>140</v>
      </c>
      <c r="B53" s="212" t="s">
        <v>494</v>
      </c>
      <c r="C53" s="72" t="s">
        <v>410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0</v>
      </c>
      <c r="AA53" s="75">
        <v>0</v>
      </c>
      <c r="AB53" s="75">
        <v>0</v>
      </c>
      <c r="AC53" s="75">
        <v>0</v>
      </c>
      <c r="AD53" s="75">
        <v>0</v>
      </c>
      <c r="AE53" s="75">
        <v>0</v>
      </c>
      <c r="AF53" s="75">
        <v>0</v>
      </c>
      <c r="AG53" s="75">
        <v>0</v>
      </c>
      <c r="AH53" s="75">
        <v>0</v>
      </c>
      <c r="AI53" s="154">
        <v>0</v>
      </c>
      <c r="AJ53" s="75">
        <v>0</v>
      </c>
      <c r="AK53" s="75">
        <v>0</v>
      </c>
      <c r="AL53" s="75">
        <v>0</v>
      </c>
      <c r="AM53" s="75">
        <v>0</v>
      </c>
      <c r="AN53" s="75">
        <v>0</v>
      </c>
      <c r="AO53" s="75">
        <v>0</v>
      </c>
      <c r="AP53" s="75">
        <v>0</v>
      </c>
      <c r="AQ53" s="75">
        <v>0</v>
      </c>
      <c r="AR53" s="75">
        <v>0</v>
      </c>
      <c r="AS53" s="154">
        <v>0</v>
      </c>
      <c r="AT53" s="75">
        <v>0</v>
      </c>
      <c r="AU53" s="75">
        <v>0</v>
      </c>
      <c r="AV53" s="75">
        <v>0</v>
      </c>
      <c r="AW53" s="75">
        <v>0</v>
      </c>
      <c r="AX53" s="75">
        <v>0</v>
      </c>
      <c r="AY53" s="75">
        <v>0</v>
      </c>
      <c r="AZ53" s="75">
        <v>0</v>
      </c>
      <c r="BA53" s="75">
        <v>0</v>
      </c>
    </row>
    <row r="54" spans="1:53" ht="47.25" x14ac:dyDescent="0.25">
      <c r="A54" s="162" t="s">
        <v>141</v>
      </c>
      <c r="B54" s="208" t="s">
        <v>223</v>
      </c>
      <c r="C54" s="75" t="s">
        <v>259</v>
      </c>
      <c r="D54" s="75">
        <f t="shared" ref="D54:BA54" si="11">SUM(D55:D56)</f>
        <v>0</v>
      </c>
      <c r="E54" s="75">
        <f t="shared" si="11"/>
        <v>0</v>
      </c>
      <c r="F54" s="75">
        <f t="shared" si="11"/>
        <v>0</v>
      </c>
      <c r="G54" s="75">
        <f t="shared" si="11"/>
        <v>0</v>
      </c>
      <c r="H54" s="75">
        <f t="shared" si="11"/>
        <v>0</v>
      </c>
      <c r="I54" s="75">
        <f t="shared" si="11"/>
        <v>0</v>
      </c>
      <c r="J54" s="75">
        <f t="shared" si="11"/>
        <v>0</v>
      </c>
      <c r="K54" s="75">
        <f t="shared" si="11"/>
        <v>0</v>
      </c>
      <c r="L54" s="75">
        <f t="shared" si="11"/>
        <v>0</v>
      </c>
      <c r="M54" s="75">
        <f t="shared" si="11"/>
        <v>0</v>
      </c>
      <c r="N54" s="75">
        <f t="shared" si="11"/>
        <v>0</v>
      </c>
      <c r="O54" s="75">
        <f t="shared" si="11"/>
        <v>0</v>
      </c>
      <c r="P54" s="75">
        <f t="shared" si="11"/>
        <v>0</v>
      </c>
      <c r="Q54" s="75">
        <f t="shared" si="11"/>
        <v>0</v>
      </c>
      <c r="R54" s="75">
        <f t="shared" si="11"/>
        <v>0</v>
      </c>
      <c r="S54" s="75">
        <f t="shared" si="11"/>
        <v>0</v>
      </c>
      <c r="T54" s="75">
        <f t="shared" si="11"/>
        <v>0</v>
      </c>
      <c r="U54" s="75">
        <f t="shared" si="11"/>
        <v>0</v>
      </c>
      <c r="V54" s="75">
        <f t="shared" si="11"/>
        <v>0</v>
      </c>
      <c r="W54" s="75">
        <f t="shared" si="11"/>
        <v>0</v>
      </c>
      <c r="X54" s="75">
        <f t="shared" si="11"/>
        <v>0</v>
      </c>
      <c r="Y54" s="75">
        <f t="shared" si="11"/>
        <v>0</v>
      </c>
      <c r="Z54" s="75">
        <f t="shared" si="11"/>
        <v>0</v>
      </c>
      <c r="AA54" s="75">
        <f t="shared" si="11"/>
        <v>0</v>
      </c>
      <c r="AB54" s="75">
        <f t="shared" si="11"/>
        <v>0</v>
      </c>
      <c r="AC54" s="75">
        <f t="shared" si="11"/>
        <v>0</v>
      </c>
      <c r="AD54" s="75">
        <f t="shared" si="11"/>
        <v>0</v>
      </c>
      <c r="AE54" s="75">
        <f t="shared" si="11"/>
        <v>0</v>
      </c>
      <c r="AF54" s="75">
        <f t="shared" si="11"/>
        <v>0</v>
      </c>
      <c r="AG54" s="75">
        <f t="shared" si="11"/>
        <v>0</v>
      </c>
      <c r="AH54" s="75">
        <f t="shared" si="11"/>
        <v>0</v>
      </c>
      <c r="AI54" s="154">
        <f t="shared" si="11"/>
        <v>1.145</v>
      </c>
      <c r="AJ54" s="75">
        <f t="shared" si="11"/>
        <v>0</v>
      </c>
      <c r="AK54" s="75">
        <f t="shared" si="11"/>
        <v>0</v>
      </c>
      <c r="AL54" s="75">
        <f t="shared" si="11"/>
        <v>0.4</v>
      </c>
      <c r="AM54" s="75">
        <f t="shared" si="11"/>
        <v>0</v>
      </c>
      <c r="AN54" s="75">
        <f t="shared" si="11"/>
        <v>0</v>
      </c>
      <c r="AO54" s="75">
        <f t="shared" si="11"/>
        <v>0</v>
      </c>
      <c r="AP54" s="75">
        <f t="shared" si="11"/>
        <v>0</v>
      </c>
      <c r="AQ54" s="75">
        <f t="shared" si="11"/>
        <v>4</v>
      </c>
      <c r="AR54" s="75">
        <f t="shared" si="11"/>
        <v>0</v>
      </c>
      <c r="AS54" s="154">
        <f t="shared" si="11"/>
        <v>1.145</v>
      </c>
      <c r="AT54" s="75">
        <f t="shared" si="11"/>
        <v>0</v>
      </c>
      <c r="AU54" s="75">
        <f t="shared" si="11"/>
        <v>0</v>
      </c>
      <c r="AV54" s="75">
        <f t="shared" si="11"/>
        <v>0.4</v>
      </c>
      <c r="AW54" s="75">
        <f t="shared" si="11"/>
        <v>0</v>
      </c>
      <c r="AX54" s="75">
        <f t="shared" si="11"/>
        <v>0</v>
      </c>
      <c r="AY54" s="75">
        <f t="shared" si="11"/>
        <v>0</v>
      </c>
      <c r="AZ54" s="75">
        <f t="shared" si="11"/>
        <v>0</v>
      </c>
      <c r="BA54" s="75">
        <f t="shared" si="11"/>
        <v>4</v>
      </c>
    </row>
    <row r="55" spans="1:53" ht="31.5" x14ac:dyDescent="0.25">
      <c r="A55" s="162" t="s">
        <v>224</v>
      </c>
      <c r="B55" s="208" t="s">
        <v>225</v>
      </c>
      <c r="C55" s="75" t="s">
        <v>259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5">
        <v>0</v>
      </c>
      <c r="V55" s="75">
        <v>0</v>
      </c>
      <c r="W55" s="75">
        <v>0</v>
      </c>
      <c r="X55" s="75">
        <v>0</v>
      </c>
      <c r="Y55" s="75">
        <v>0</v>
      </c>
      <c r="Z55" s="75">
        <v>0</v>
      </c>
      <c r="AA55" s="75">
        <v>0</v>
      </c>
      <c r="AB55" s="75">
        <v>0</v>
      </c>
      <c r="AC55" s="75">
        <v>0</v>
      </c>
      <c r="AD55" s="75">
        <v>0</v>
      </c>
      <c r="AE55" s="75">
        <v>0</v>
      </c>
      <c r="AF55" s="75">
        <v>0</v>
      </c>
      <c r="AG55" s="75">
        <v>0</v>
      </c>
      <c r="AH55" s="75">
        <v>0</v>
      </c>
      <c r="AI55" s="154">
        <v>0</v>
      </c>
      <c r="AJ55" s="75">
        <v>0</v>
      </c>
      <c r="AK55" s="75">
        <v>0</v>
      </c>
      <c r="AL55" s="75">
        <v>0</v>
      </c>
      <c r="AM55" s="75">
        <v>0</v>
      </c>
      <c r="AN55" s="75">
        <v>0</v>
      </c>
      <c r="AO55" s="75">
        <v>0</v>
      </c>
      <c r="AP55" s="75">
        <v>0</v>
      </c>
      <c r="AQ55" s="75">
        <v>0</v>
      </c>
      <c r="AR55" s="75">
        <v>0</v>
      </c>
      <c r="AS55" s="154">
        <v>0</v>
      </c>
      <c r="AT55" s="75">
        <v>0</v>
      </c>
      <c r="AU55" s="75">
        <v>0</v>
      </c>
      <c r="AV55" s="75">
        <v>0</v>
      </c>
      <c r="AW55" s="75">
        <v>0</v>
      </c>
      <c r="AX55" s="75">
        <v>0</v>
      </c>
      <c r="AY55" s="75">
        <v>0</v>
      </c>
      <c r="AZ55" s="75">
        <v>0</v>
      </c>
      <c r="BA55" s="75">
        <v>0</v>
      </c>
    </row>
    <row r="56" spans="1:53" ht="31.5" x14ac:dyDescent="0.25">
      <c r="A56" s="162" t="s">
        <v>226</v>
      </c>
      <c r="B56" s="208" t="s">
        <v>227</v>
      </c>
      <c r="C56" s="75" t="s">
        <v>259</v>
      </c>
      <c r="D56" s="75">
        <f t="shared" ref="D56:BA56" si="12">SUM(D57:D58)</f>
        <v>0</v>
      </c>
      <c r="E56" s="75">
        <f t="shared" si="12"/>
        <v>0</v>
      </c>
      <c r="F56" s="75">
        <f t="shared" si="12"/>
        <v>0</v>
      </c>
      <c r="G56" s="75">
        <f t="shared" si="12"/>
        <v>0</v>
      </c>
      <c r="H56" s="75">
        <f t="shared" si="12"/>
        <v>0</v>
      </c>
      <c r="I56" s="75">
        <f t="shared" si="12"/>
        <v>0</v>
      </c>
      <c r="J56" s="75">
        <f t="shared" si="12"/>
        <v>0</v>
      </c>
      <c r="K56" s="75">
        <f t="shared" si="12"/>
        <v>0</v>
      </c>
      <c r="L56" s="75">
        <f t="shared" si="12"/>
        <v>0</v>
      </c>
      <c r="M56" s="75">
        <f t="shared" si="12"/>
        <v>0</v>
      </c>
      <c r="N56" s="75">
        <f t="shared" si="12"/>
        <v>0</v>
      </c>
      <c r="O56" s="75">
        <f t="shared" si="12"/>
        <v>0</v>
      </c>
      <c r="P56" s="75">
        <f t="shared" si="12"/>
        <v>0</v>
      </c>
      <c r="Q56" s="75">
        <f t="shared" si="12"/>
        <v>0</v>
      </c>
      <c r="R56" s="75">
        <f t="shared" si="12"/>
        <v>0</v>
      </c>
      <c r="S56" s="75">
        <f t="shared" si="12"/>
        <v>0</v>
      </c>
      <c r="T56" s="75">
        <f t="shared" si="12"/>
        <v>0</v>
      </c>
      <c r="U56" s="75">
        <f t="shared" si="12"/>
        <v>0</v>
      </c>
      <c r="V56" s="75">
        <f t="shared" si="12"/>
        <v>0</v>
      </c>
      <c r="W56" s="75">
        <f t="shared" si="12"/>
        <v>0</v>
      </c>
      <c r="X56" s="75">
        <f t="shared" si="12"/>
        <v>0</v>
      </c>
      <c r="Y56" s="75">
        <f t="shared" si="12"/>
        <v>0</v>
      </c>
      <c r="Z56" s="75">
        <f t="shared" si="12"/>
        <v>0</v>
      </c>
      <c r="AA56" s="75">
        <f t="shared" si="12"/>
        <v>0</v>
      </c>
      <c r="AB56" s="75">
        <f t="shared" si="12"/>
        <v>0</v>
      </c>
      <c r="AC56" s="75">
        <f t="shared" si="12"/>
        <v>0</v>
      </c>
      <c r="AD56" s="75">
        <f t="shared" si="12"/>
        <v>0</v>
      </c>
      <c r="AE56" s="75">
        <f t="shared" si="12"/>
        <v>0</v>
      </c>
      <c r="AF56" s="75">
        <f t="shared" si="12"/>
        <v>0</v>
      </c>
      <c r="AG56" s="75">
        <f t="shared" si="12"/>
        <v>0</v>
      </c>
      <c r="AH56" s="75">
        <f t="shared" si="12"/>
        <v>0</v>
      </c>
      <c r="AI56" s="154">
        <f t="shared" si="12"/>
        <v>1.145</v>
      </c>
      <c r="AJ56" s="75">
        <f t="shared" si="12"/>
        <v>0</v>
      </c>
      <c r="AK56" s="75">
        <f t="shared" si="12"/>
        <v>0</v>
      </c>
      <c r="AL56" s="75">
        <f t="shared" si="12"/>
        <v>0.4</v>
      </c>
      <c r="AM56" s="75">
        <f t="shared" si="12"/>
        <v>0</v>
      </c>
      <c r="AN56" s="75">
        <f t="shared" si="12"/>
        <v>0</v>
      </c>
      <c r="AO56" s="75">
        <f t="shared" si="12"/>
        <v>0</v>
      </c>
      <c r="AP56" s="75">
        <f t="shared" si="12"/>
        <v>0</v>
      </c>
      <c r="AQ56" s="75">
        <f t="shared" si="12"/>
        <v>4</v>
      </c>
      <c r="AR56" s="75">
        <f t="shared" si="12"/>
        <v>0</v>
      </c>
      <c r="AS56" s="154">
        <f t="shared" si="12"/>
        <v>1.145</v>
      </c>
      <c r="AT56" s="75">
        <f t="shared" si="12"/>
        <v>0</v>
      </c>
      <c r="AU56" s="75">
        <f t="shared" si="12"/>
        <v>0</v>
      </c>
      <c r="AV56" s="75">
        <f t="shared" si="12"/>
        <v>0.4</v>
      </c>
      <c r="AW56" s="75">
        <f t="shared" si="12"/>
        <v>0</v>
      </c>
      <c r="AX56" s="75">
        <f t="shared" si="12"/>
        <v>0</v>
      </c>
      <c r="AY56" s="75">
        <f t="shared" si="12"/>
        <v>0</v>
      </c>
      <c r="AZ56" s="75">
        <f t="shared" si="12"/>
        <v>0</v>
      </c>
      <c r="BA56" s="75">
        <f t="shared" si="12"/>
        <v>4</v>
      </c>
    </row>
    <row r="57" spans="1:53" ht="126" x14ac:dyDescent="0.25">
      <c r="A57" s="54" t="s">
        <v>226</v>
      </c>
      <c r="B57" s="214" t="s">
        <v>495</v>
      </c>
      <c r="C57" s="73" t="s">
        <v>411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75">
        <v>0</v>
      </c>
      <c r="AG57" s="75">
        <v>0</v>
      </c>
      <c r="AH57" s="75">
        <v>0</v>
      </c>
      <c r="AI57" s="154">
        <v>0.47799999999999998</v>
      </c>
      <c r="AJ57" s="75">
        <v>0</v>
      </c>
      <c r="AK57" s="75">
        <v>0</v>
      </c>
      <c r="AL57" s="75">
        <v>0.22</v>
      </c>
      <c r="AM57" s="75">
        <v>0</v>
      </c>
      <c r="AN57" s="75">
        <v>0</v>
      </c>
      <c r="AO57" s="75">
        <v>0</v>
      </c>
      <c r="AP57" s="75">
        <v>0</v>
      </c>
      <c r="AQ57" s="75">
        <v>4</v>
      </c>
      <c r="AR57" s="75">
        <f t="shared" ref="AR57:BA58" si="13">SUM(D57,N57,X57,AH57)</f>
        <v>0</v>
      </c>
      <c r="AS57" s="154">
        <f t="shared" si="13"/>
        <v>0.47799999999999998</v>
      </c>
      <c r="AT57" s="75">
        <f t="shared" si="13"/>
        <v>0</v>
      </c>
      <c r="AU57" s="75">
        <f t="shared" si="13"/>
        <v>0</v>
      </c>
      <c r="AV57" s="75">
        <f t="shared" si="13"/>
        <v>0.22</v>
      </c>
      <c r="AW57" s="75">
        <f t="shared" si="13"/>
        <v>0</v>
      </c>
      <c r="AX57" s="75">
        <f t="shared" si="13"/>
        <v>0</v>
      </c>
      <c r="AY57" s="75">
        <f t="shared" si="13"/>
        <v>0</v>
      </c>
      <c r="AZ57" s="75">
        <f t="shared" si="13"/>
        <v>0</v>
      </c>
      <c r="BA57" s="75">
        <f t="shared" si="13"/>
        <v>4</v>
      </c>
    </row>
    <row r="58" spans="1:53" ht="63" x14ac:dyDescent="0.25">
      <c r="A58" s="54" t="s">
        <v>226</v>
      </c>
      <c r="B58" s="214" t="s">
        <v>496</v>
      </c>
      <c r="C58" s="73" t="s">
        <v>412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D58" s="75">
        <v>0</v>
      </c>
      <c r="AE58" s="75">
        <v>0</v>
      </c>
      <c r="AF58" s="75">
        <v>0</v>
      </c>
      <c r="AG58" s="75">
        <v>0</v>
      </c>
      <c r="AH58" s="75">
        <v>0</v>
      </c>
      <c r="AI58" s="154">
        <v>0.66700000000000004</v>
      </c>
      <c r="AJ58" s="75">
        <v>0</v>
      </c>
      <c r="AK58" s="75">
        <v>0</v>
      </c>
      <c r="AL58" s="75">
        <v>0.18</v>
      </c>
      <c r="AM58" s="75">
        <v>0</v>
      </c>
      <c r="AN58" s="75">
        <v>0</v>
      </c>
      <c r="AO58" s="75">
        <v>0</v>
      </c>
      <c r="AP58" s="75">
        <v>0</v>
      </c>
      <c r="AQ58" s="75">
        <v>0</v>
      </c>
      <c r="AR58" s="75">
        <f t="shared" si="13"/>
        <v>0</v>
      </c>
      <c r="AS58" s="154">
        <f t="shared" si="13"/>
        <v>0.66700000000000004</v>
      </c>
      <c r="AT58" s="75">
        <f t="shared" si="13"/>
        <v>0</v>
      </c>
      <c r="AU58" s="75">
        <f t="shared" si="13"/>
        <v>0</v>
      </c>
      <c r="AV58" s="75">
        <f t="shared" si="13"/>
        <v>0.18</v>
      </c>
      <c r="AW58" s="75">
        <f t="shared" si="13"/>
        <v>0</v>
      </c>
      <c r="AX58" s="75">
        <f t="shared" si="13"/>
        <v>0</v>
      </c>
      <c r="AY58" s="75">
        <f t="shared" si="13"/>
        <v>0</v>
      </c>
      <c r="AZ58" s="75">
        <f t="shared" si="13"/>
        <v>0</v>
      </c>
      <c r="BA58" s="75">
        <f t="shared" si="13"/>
        <v>0</v>
      </c>
    </row>
    <row r="59" spans="1:53" ht="78.75" x14ac:dyDescent="0.25">
      <c r="A59" s="54" t="s">
        <v>226</v>
      </c>
      <c r="B59" s="214" t="s">
        <v>499</v>
      </c>
      <c r="C59" s="73" t="s">
        <v>413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D59" s="75">
        <v>0</v>
      </c>
      <c r="AE59" s="75">
        <v>0</v>
      </c>
      <c r="AF59" s="75">
        <v>0</v>
      </c>
      <c r="AG59" s="75">
        <v>0</v>
      </c>
      <c r="AH59" s="75">
        <v>0</v>
      </c>
      <c r="AI59" s="154">
        <v>0.30499999999999999</v>
      </c>
      <c r="AJ59" s="75">
        <v>0</v>
      </c>
      <c r="AK59" s="75">
        <v>0</v>
      </c>
      <c r="AL59" s="75">
        <v>0</v>
      </c>
      <c r="AM59" s="75">
        <v>0</v>
      </c>
      <c r="AN59" s="75">
        <v>0</v>
      </c>
      <c r="AO59" s="75">
        <v>0</v>
      </c>
      <c r="AP59" s="75">
        <v>0</v>
      </c>
      <c r="AQ59" s="75">
        <v>0</v>
      </c>
      <c r="AR59" s="75">
        <v>0</v>
      </c>
      <c r="AS59" s="154">
        <v>0</v>
      </c>
      <c r="AT59" s="75">
        <v>0</v>
      </c>
      <c r="AU59" s="75">
        <v>0</v>
      </c>
      <c r="AV59" s="75">
        <v>0</v>
      </c>
      <c r="AW59" s="75">
        <v>0</v>
      </c>
      <c r="AX59" s="75">
        <v>0</v>
      </c>
      <c r="AY59" s="75">
        <v>0</v>
      </c>
      <c r="AZ59" s="75">
        <v>0</v>
      </c>
      <c r="BA59" s="75">
        <v>0</v>
      </c>
    </row>
    <row r="60" spans="1:53" ht="173.25" x14ac:dyDescent="0.25">
      <c r="A60" s="54" t="s">
        <v>226</v>
      </c>
      <c r="B60" s="214" t="s">
        <v>497</v>
      </c>
      <c r="C60" s="73" t="s">
        <v>414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0</v>
      </c>
      <c r="X60" s="75">
        <v>0</v>
      </c>
      <c r="Y60" s="75">
        <v>0</v>
      </c>
      <c r="Z60" s="75">
        <v>0</v>
      </c>
      <c r="AA60" s="75">
        <v>0</v>
      </c>
      <c r="AB60" s="75">
        <v>0</v>
      </c>
      <c r="AC60" s="75">
        <v>0</v>
      </c>
      <c r="AD60" s="75">
        <v>0</v>
      </c>
      <c r="AE60" s="75">
        <v>0</v>
      </c>
      <c r="AF60" s="75">
        <v>0</v>
      </c>
      <c r="AG60" s="75">
        <v>0</v>
      </c>
      <c r="AH60" s="75">
        <v>0</v>
      </c>
      <c r="AI60" s="154">
        <v>0</v>
      </c>
      <c r="AJ60" s="75">
        <v>0</v>
      </c>
      <c r="AK60" s="75">
        <v>0</v>
      </c>
      <c r="AL60" s="75">
        <v>0</v>
      </c>
      <c r="AM60" s="75">
        <v>0</v>
      </c>
      <c r="AN60" s="75">
        <v>0</v>
      </c>
      <c r="AO60" s="75">
        <v>0</v>
      </c>
      <c r="AP60" s="75">
        <v>0</v>
      </c>
      <c r="AQ60" s="75">
        <v>0</v>
      </c>
      <c r="AR60" s="75">
        <v>0</v>
      </c>
      <c r="AS60" s="154">
        <v>0</v>
      </c>
      <c r="AT60" s="75">
        <v>0</v>
      </c>
      <c r="AU60" s="75">
        <v>0</v>
      </c>
      <c r="AV60" s="75">
        <v>0</v>
      </c>
      <c r="AW60" s="75">
        <v>0</v>
      </c>
      <c r="AX60" s="75">
        <v>0</v>
      </c>
      <c r="AY60" s="75">
        <v>0</v>
      </c>
      <c r="AZ60" s="75">
        <v>0</v>
      </c>
      <c r="BA60" s="75">
        <v>0</v>
      </c>
    </row>
    <row r="61" spans="1:53" ht="78.75" x14ac:dyDescent="0.25">
      <c r="A61" s="54" t="s">
        <v>226</v>
      </c>
      <c r="B61" s="214" t="s">
        <v>500</v>
      </c>
      <c r="C61" s="73" t="s">
        <v>415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75">
        <v>0</v>
      </c>
      <c r="AE61" s="75">
        <v>0</v>
      </c>
      <c r="AF61" s="75">
        <v>0</v>
      </c>
      <c r="AG61" s="75">
        <v>0</v>
      </c>
      <c r="AH61" s="75">
        <v>0</v>
      </c>
      <c r="AI61" s="154">
        <v>0</v>
      </c>
      <c r="AJ61" s="75">
        <v>0</v>
      </c>
      <c r="AK61" s="75">
        <v>0</v>
      </c>
      <c r="AL61" s="75">
        <v>0</v>
      </c>
      <c r="AM61" s="75">
        <v>0</v>
      </c>
      <c r="AN61" s="75">
        <v>0</v>
      </c>
      <c r="AO61" s="75">
        <v>0</v>
      </c>
      <c r="AP61" s="75">
        <v>0</v>
      </c>
      <c r="AQ61" s="75">
        <v>0</v>
      </c>
      <c r="AR61" s="75">
        <v>0</v>
      </c>
      <c r="AS61" s="154">
        <v>0</v>
      </c>
      <c r="AT61" s="75">
        <v>0</v>
      </c>
      <c r="AU61" s="75">
        <v>0</v>
      </c>
      <c r="AV61" s="75">
        <v>0</v>
      </c>
      <c r="AW61" s="75">
        <v>0</v>
      </c>
      <c r="AX61" s="75">
        <v>0</v>
      </c>
      <c r="AY61" s="75">
        <v>0</v>
      </c>
      <c r="AZ61" s="75">
        <v>0</v>
      </c>
      <c r="BA61" s="75">
        <v>0</v>
      </c>
    </row>
    <row r="62" spans="1:53" ht="78.75" x14ac:dyDescent="0.25">
      <c r="A62" s="54" t="s">
        <v>226</v>
      </c>
      <c r="B62" s="214" t="s">
        <v>507</v>
      </c>
      <c r="C62" s="73" t="s">
        <v>416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5">
        <v>0</v>
      </c>
      <c r="V62" s="75">
        <v>0</v>
      </c>
      <c r="W62" s="75">
        <v>0</v>
      </c>
      <c r="X62" s="75">
        <v>0</v>
      </c>
      <c r="Y62" s="75">
        <v>0</v>
      </c>
      <c r="Z62" s="75">
        <v>0</v>
      </c>
      <c r="AA62" s="75">
        <v>0</v>
      </c>
      <c r="AB62" s="75">
        <v>0</v>
      </c>
      <c r="AC62" s="75">
        <v>0</v>
      </c>
      <c r="AD62" s="75">
        <v>0</v>
      </c>
      <c r="AE62" s="75">
        <v>0</v>
      </c>
      <c r="AF62" s="75">
        <v>0</v>
      </c>
      <c r="AG62" s="75">
        <v>0</v>
      </c>
      <c r="AH62" s="75">
        <v>0</v>
      </c>
      <c r="AI62" s="154">
        <v>0</v>
      </c>
      <c r="AJ62" s="75">
        <v>0</v>
      </c>
      <c r="AK62" s="75">
        <v>0</v>
      </c>
      <c r="AL62" s="75">
        <v>0</v>
      </c>
      <c r="AM62" s="75">
        <v>0</v>
      </c>
      <c r="AN62" s="75">
        <v>0</v>
      </c>
      <c r="AO62" s="75">
        <v>0</v>
      </c>
      <c r="AP62" s="75">
        <v>0</v>
      </c>
      <c r="AQ62" s="75">
        <v>0</v>
      </c>
      <c r="AR62" s="75">
        <v>0</v>
      </c>
      <c r="AS62" s="154">
        <v>0</v>
      </c>
      <c r="AT62" s="75">
        <v>0</v>
      </c>
      <c r="AU62" s="75">
        <v>0</v>
      </c>
      <c r="AV62" s="75">
        <v>0</v>
      </c>
      <c r="AW62" s="75">
        <v>0</v>
      </c>
      <c r="AX62" s="75">
        <v>0</v>
      </c>
      <c r="AY62" s="75">
        <v>0</v>
      </c>
      <c r="AZ62" s="75">
        <v>0</v>
      </c>
      <c r="BA62" s="75">
        <v>0</v>
      </c>
    </row>
    <row r="63" spans="1:53" ht="126" x14ac:dyDescent="0.25">
      <c r="A63" s="54" t="s">
        <v>226</v>
      </c>
      <c r="B63" s="214" t="s">
        <v>501</v>
      </c>
      <c r="C63" s="73" t="s">
        <v>417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5">
        <v>0</v>
      </c>
      <c r="Z63" s="75">
        <v>0</v>
      </c>
      <c r="AA63" s="75">
        <v>0</v>
      </c>
      <c r="AB63" s="75">
        <v>0</v>
      </c>
      <c r="AC63" s="75">
        <v>0</v>
      </c>
      <c r="AD63" s="75">
        <v>0</v>
      </c>
      <c r="AE63" s="75">
        <v>0</v>
      </c>
      <c r="AF63" s="75">
        <v>0</v>
      </c>
      <c r="AG63" s="75">
        <v>0</v>
      </c>
      <c r="AH63" s="75">
        <v>0</v>
      </c>
      <c r="AI63" s="154">
        <v>0</v>
      </c>
      <c r="AJ63" s="75">
        <v>0</v>
      </c>
      <c r="AK63" s="75">
        <v>0</v>
      </c>
      <c r="AL63" s="75">
        <v>0</v>
      </c>
      <c r="AM63" s="75">
        <v>0</v>
      </c>
      <c r="AN63" s="75">
        <v>0</v>
      </c>
      <c r="AO63" s="75">
        <v>0</v>
      </c>
      <c r="AP63" s="75">
        <v>0</v>
      </c>
      <c r="AQ63" s="75">
        <v>0</v>
      </c>
      <c r="AR63" s="75">
        <v>0</v>
      </c>
      <c r="AS63" s="154">
        <v>0</v>
      </c>
      <c r="AT63" s="75">
        <v>0</v>
      </c>
      <c r="AU63" s="75">
        <v>0</v>
      </c>
      <c r="AV63" s="75">
        <v>0</v>
      </c>
      <c r="AW63" s="75">
        <v>0</v>
      </c>
      <c r="AX63" s="75">
        <v>0</v>
      </c>
      <c r="AY63" s="75">
        <v>0</v>
      </c>
      <c r="AZ63" s="75">
        <v>0</v>
      </c>
      <c r="BA63" s="75">
        <v>0</v>
      </c>
    </row>
    <row r="64" spans="1:53" ht="78.75" x14ac:dyDescent="0.25">
      <c r="A64" s="54" t="s">
        <v>226</v>
      </c>
      <c r="B64" s="214" t="s">
        <v>502</v>
      </c>
      <c r="C64" s="73" t="s">
        <v>418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75">
        <v>0</v>
      </c>
      <c r="AE64" s="75">
        <v>0</v>
      </c>
      <c r="AF64" s="75">
        <v>0</v>
      </c>
      <c r="AG64" s="75">
        <v>0</v>
      </c>
      <c r="AH64" s="75">
        <v>0</v>
      </c>
      <c r="AI64" s="154">
        <v>0</v>
      </c>
      <c r="AJ64" s="75">
        <v>0</v>
      </c>
      <c r="AK64" s="75">
        <v>0</v>
      </c>
      <c r="AL64" s="75">
        <v>0</v>
      </c>
      <c r="AM64" s="75">
        <v>0</v>
      </c>
      <c r="AN64" s="75">
        <v>0</v>
      </c>
      <c r="AO64" s="75">
        <v>0</v>
      </c>
      <c r="AP64" s="75">
        <v>0</v>
      </c>
      <c r="AQ64" s="75">
        <v>0</v>
      </c>
      <c r="AR64" s="75">
        <v>0</v>
      </c>
      <c r="AS64" s="154">
        <v>0</v>
      </c>
      <c r="AT64" s="75">
        <v>0</v>
      </c>
      <c r="AU64" s="75">
        <v>0</v>
      </c>
      <c r="AV64" s="75">
        <v>0</v>
      </c>
      <c r="AW64" s="75">
        <v>0</v>
      </c>
      <c r="AX64" s="75">
        <v>0</v>
      </c>
      <c r="AY64" s="75">
        <v>0</v>
      </c>
      <c r="AZ64" s="75">
        <v>0</v>
      </c>
      <c r="BA64" s="75">
        <v>0</v>
      </c>
    </row>
    <row r="65" spans="1:53" ht="220.5" x14ac:dyDescent="0.25">
      <c r="A65" s="54" t="s">
        <v>226</v>
      </c>
      <c r="B65" s="214" t="s">
        <v>503</v>
      </c>
      <c r="C65" s="73" t="s">
        <v>419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5">
        <v>0</v>
      </c>
      <c r="Z65" s="75">
        <v>0</v>
      </c>
      <c r="AA65" s="75">
        <v>0</v>
      </c>
      <c r="AB65" s="75">
        <v>0</v>
      </c>
      <c r="AC65" s="75">
        <v>0</v>
      </c>
      <c r="AD65" s="75">
        <v>0</v>
      </c>
      <c r="AE65" s="75">
        <v>0</v>
      </c>
      <c r="AF65" s="75">
        <v>0</v>
      </c>
      <c r="AG65" s="75">
        <v>0</v>
      </c>
      <c r="AH65" s="75">
        <v>0</v>
      </c>
      <c r="AI65" s="154">
        <v>0</v>
      </c>
      <c r="AJ65" s="75">
        <v>0</v>
      </c>
      <c r="AK65" s="75">
        <v>0</v>
      </c>
      <c r="AL65" s="75">
        <v>0</v>
      </c>
      <c r="AM65" s="75">
        <v>0</v>
      </c>
      <c r="AN65" s="75">
        <v>0</v>
      </c>
      <c r="AO65" s="75">
        <v>0</v>
      </c>
      <c r="AP65" s="75">
        <v>0</v>
      </c>
      <c r="AQ65" s="75">
        <v>0</v>
      </c>
      <c r="AR65" s="75">
        <v>0</v>
      </c>
      <c r="AS65" s="154">
        <v>0</v>
      </c>
      <c r="AT65" s="75">
        <v>0</v>
      </c>
      <c r="AU65" s="75">
        <v>0</v>
      </c>
      <c r="AV65" s="75">
        <v>0</v>
      </c>
      <c r="AW65" s="75">
        <v>0</v>
      </c>
      <c r="AX65" s="75">
        <v>0</v>
      </c>
      <c r="AY65" s="75">
        <v>0</v>
      </c>
      <c r="AZ65" s="75">
        <v>0</v>
      </c>
      <c r="BA65" s="75">
        <v>0</v>
      </c>
    </row>
    <row r="66" spans="1:53" ht="31.5" x14ac:dyDescent="0.25">
      <c r="A66" s="162" t="s">
        <v>142</v>
      </c>
      <c r="B66" s="218" t="s">
        <v>228</v>
      </c>
      <c r="C66" s="75" t="s">
        <v>259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75">
        <v>0</v>
      </c>
      <c r="AE66" s="75">
        <v>0</v>
      </c>
      <c r="AF66" s="75">
        <v>0</v>
      </c>
      <c r="AG66" s="75">
        <v>0</v>
      </c>
      <c r="AH66" s="75">
        <v>0</v>
      </c>
      <c r="AI66" s="154">
        <v>0</v>
      </c>
      <c r="AJ66" s="75">
        <v>0</v>
      </c>
      <c r="AK66" s="75">
        <v>0</v>
      </c>
      <c r="AL66" s="75">
        <v>0</v>
      </c>
      <c r="AM66" s="75">
        <v>0</v>
      </c>
      <c r="AN66" s="75">
        <v>0</v>
      </c>
      <c r="AO66" s="75">
        <v>0</v>
      </c>
      <c r="AP66" s="75">
        <v>0</v>
      </c>
      <c r="AQ66" s="75">
        <v>0</v>
      </c>
      <c r="AR66" s="75">
        <v>0</v>
      </c>
      <c r="AS66" s="154">
        <v>0</v>
      </c>
      <c r="AT66" s="75">
        <v>0</v>
      </c>
      <c r="AU66" s="75">
        <v>0</v>
      </c>
      <c r="AV66" s="75">
        <v>0</v>
      </c>
      <c r="AW66" s="75">
        <v>0</v>
      </c>
      <c r="AX66" s="75">
        <v>0</v>
      </c>
      <c r="AY66" s="75">
        <v>0</v>
      </c>
      <c r="AZ66" s="75">
        <v>0</v>
      </c>
      <c r="BA66" s="75">
        <v>0</v>
      </c>
    </row>
    <row r="67" spans="1:53" ht="31.5" x14ac:dyDescent="0.25">
      <c r="A67" s="162" t="s">
        <v>143</v>
      </c>
      <c r="B67" s="218" t="s">
        <v>229</v>
      </c>
      <c r="C67" s="75" t="s">
        <v>259</v>
      </c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75">
        <v>0</v>
      </c>
      <c r="S67" s="75">
        <v>0</v>
      </c>
      <c r="T67" s="75">
        <v>0</v>
      </c>
      <c r="U67" s="75">
        <v>0</v>
      </c>
      <c r="V67" s="75">
        <v>0</v>
      </c>
      <c r="W67" s="75">
        <v>0</v>
      </c>
      <c r="X67" s="75">
        <v>0</v>
      </c>
      <c r="Y67" s="75">
        <v>0</v>
      </c>
      <c r="Z67" s="75">
        <v>0</v>
      </c>
      <c r="AA67" s="75">
        <v>0</v>
      </c>
      <c r="AB67" s="75">
        <v>0</v>
      </c>
      <c r="AC67" s="75">
        <v>0</v>
      </c>
      <c r="AD67" s="75">
        <v>0</v>
      </c>
      <c r="AE67" s="75">
        <v>0</v>
      </c>
      <c r="AF67" s="75">
        <v>0</v>
      </c>
      <c r="AG67" s="75">
        <v>0</v>
      </c>
      <c r="AH67" s="75">
        <v>0</v>
      </c>
      <c r="AI67" s="154">
        <v>0</v>
      </c>
      <c r="AJ67" s="75">
        <v>0</v>
      </c>
      <c r="AK67" s="75">
        <v>0</v>
      </c>
      <c r="AL67" s="75">
        <v>0</v>
      </c>
      <c r="AM67" s="75">
        <v>0</v>
      </c>
      <c r="AN67" s="75">
        <v>0</v>
      </c>
      <c r="AO67" s="75">
        <v>0</v>
      </c>
      <c r="AP67" s="75">
        <v>0</v>
      </c>
      <c r="AQ67" s="75">
        <v>0</v>
      </c>
      <c r="AR67" s="75">
        <v>0</v>
      </c>
      <c r="AS67" s="154">
        <v>0</v>
      </c>
      <c r="AT67" s="75">
        <v>0</v>
      </c>
      <c r="AU67" s="75">
        <v>0</v>
      </c>
      <c r="AV67" s="75">
        <v>0</v>
      </c>
      <c r="AW67" s="75">
        <v>0</v>
      </c>
      <c r="AX67" s="75">
        <v>0</v>
      </c>
      <c r="AY67" s="75">
        <v>0</v>
      </c>
      <c r="AZ67" s="75">
        <v>0</v>
      </c>
      <c r="BA67" s="75">
        <v>0</v>
      </c>
    </row>
    <row r="68" spans="1:53" ht="31.5" x14ac:dyDescent="0.25">
      <c r="A68" s="162" t="s">
        <v>144</v>
      </c>
      <c r="B68" s="218" t="s">
        <v>230</v>
      </c>
      <c r="C68" s="75" t="s">
        <v>259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75">
        <v>0</v>
      </c>
      <c r="S68" s="75">
        <v>0</v>
      </c>
      <c r="T68" s="75">
        <v>0</v>
      </c>
      <c r="U68" s="75">
        <v>0</v>
      </c>
      <c r="V68" s="75">
        <v>0</v>
      </c>
      <c r="W68" s="75">
        <v>0</v>
      </c>
      <c r="X68" s="75">
        <v>0</v>
      </c>
      <c r="Y68" s="75">
        <v>0</v>
      </c>
      <c r="Z68" s="75">
        <v>0</v>
      </c>
      <c r="AA68" s="75">
        <v>0</v>
      </c>
      <c r="AB68" s="75">
        <v>0</v>
      </c>
      <c r="AC68" s="75">
        <v>0</v>
      </c>
      <c r="AD68" s="75">
        <v>0</v>
      </c>
      <c r="AE68" s="75">
        <v>0</v>
      </c>
      <c r="AF68" s="75">
        <v>0</v>
      </c>
      <c r="AG68" s="75">
        <v>0</v>
      </c>
      <c r="AH68" s="75">
        <v>0</v>
      </c>
      <c r="AI68" s="154">
        <v>0</v>
      </c>
      <c r="AJ68" s="75">
        <v>0</v>
      </c>
      <c r="AK68" s="75">
        <v>0</v>
      </c>
      <c r="AL68" s="75">
        <v>0</v>
      </c>
      <c r="AM68" s="75">
        <v>0</v>
      </c>
      <c r="AN68" s="75">
        <v>0</v>
      </c>
      <c r="AO68" s="75">
        <v>0</v>
      </c>
      <c r="AP68" s="75">
        <v>0</v>
      </c>
      <c r="AQ68" s="75">
        <v>0</v>
      </c>
      <c r="AR68" s="75">
        <v>0</v>
      </c>
      <c r="AS68" s="154">
        <v>0</v>
      </c>
      <c r="AT68" s="75">
        <v>0</v>
      </c>
      <c r="AU68" s="75">
        <v>0</v>
      </c>
      <c r="AV68" s="75">
        <v>0</v>
      </c>
      <c r="AW68" s="75">
        <v>0</v>
      </c>
      <c r="AX68" s="75">
        <v>0</v>
      </c>
      <c r="AY68" s="75">
        <v>0</v>
      </c>
      <c r="AZ68" s="75">
        <v>0</v>
      </c>
      <c r="BA68" s="75">
        <v>0</v>
      </c>
    </row>
    <row r="69" spans="1:53" ht="31.5" x14ac:dyDescent="0.25">
      <c r="A69" s="162" t="s">
        <v>231</v>
      </c>
      <c r="B69" s="218" t="s">
        <v>232</v>
      </c>
      <c r="C69" s="75" t="s">
        <v>259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75">
        <v>0</v>
      </c>
      <c r="S69" s="75">
        <v>0</v>
      </c>
      <c r="T69" s="75">
        <v>0</v>
      </c>
      <c r="U69" s="75">
        <v>0</v>
      </c>
      <c r="V69" s="75">
        <v>0</v>
      </c>
      <c r="W69" s="75">
        <v>0</v>
      </c>
      <c r="X69" s="75">
        <v>0</v>
      </c>
      <c r="Y69" s="75">
        <v>0</v>
      </c>
      <c r="Z69" s="75">
        <v>0</v>
      </c>
      <c r="AA69" s="75">
        <v>0</v>
      </c>
      <c r="AB69" s="75">
        <v>0</v>
      </c>
      <c r="AC69" s="75">
        <v>0</v>
      </c>
      <c r="AD69" s="75">
        <v>0</v>
      </c>
      <c r="AE69" s="75">
        <v>0</v>
      </c>
      <c r="AF69" s="75">
        <v>0</v>
      </c>
      <c r="AG69" s="75">
        <v>0</v>
      </c>
      <c r="AH69" s="75">
        <v>0</v>
      </c>
      <c r="AI69" s="154">
        <v>0</v>
      </c>
      <c r="AJ69" s="75">
        <v>0</v>
      </c>
      <c r="AK69" s="75">
        <v>0</v>
      </c>
      <c r="AL69" s="75">
        <v>0</v>
      </c>
      <c r="AM69" s="75">
        <v>0</v>
      </c>
      <c r="AN69" s="75">
        <v>0</v>
      </c>
      <c r="AO69" s="75">
        <v>0</v>
      </c>
      <c r="AP69" s="75">
        <v>0</v>
      </c>
      <c r="AQ69" s="75">
        <v>0</v>
      </c>
      <c r="AR69" s="75">
        <v>0</v>
      </c>
      <c r="AS69" s="154">
        <v>0</v>
      </c>
      <c r="AT69" s="75">
        <v>0</v>
      </c>
      <c r="AU69" s="75">
        <v>0</v>
      </c>
      <c r="AV69" s="75">
        <v>0</v>
      </c>
      <c r="AW69" s="75">
        <v>0</v>
      </c>
      <c r="AX69" s="75">
        <v>0</v>
      </c>
      <c r="AY69" s="75">
        <v>0</v>
      </c>
      <c r="AZ69" s="75">
        <v>0</v>
      </c>
      <c r="BA69" s="75">
        <v>0</v>
      </c>
    </row>
    <row r="70" spans="1:53" ht="31.5" x14ac:dyDescent="0.25">
      <c r="A70" s="162" t="s">
        <v>233</v>
      </c>
      <c r="B70" s="218" t="s">
        <v>234</v>
      </c>
      <c r="C70" s="75" t="s">
        <v>259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  <c r="T70" s="75">
        <v>0</v>
      </c>
      <c r="U70" s="75">
        <v>0</v>
      </c>
      <c r="V70" s="75">
        <v>0</v>
      </c>
      <c r="W70" s="75">
        <v>0</v>
      </c>
      <c r="X70" s="75">
        <v>0</v>
      </c>
      <c r="Y70" s="75">
        <v>0</v>
      </c>
      <c r="Z70" s="75">
        <v>0</v>
      </c>
      <c r="AA70" s="75">
        <v>0</v>
      </c>
      <c r="AB70" s="75">
        <v>0</v>
      </c>
      <c r="AC70" s="75">
        <v>0</v>
      </c>
      <c r="AD70" s="75">
        <v>0</v>
      </c>
      <c r="AE70" s="75">
        <v>0</v>
      </c>
      <c r="AF70" s="75">
        <v>0</v>
      </c>
      <c r="AG70" s="75">
        <v>0</v>
      </c>
      <c r="AH70" s="75">
        <v>0</v>
      </c>
      <c r="AI70" s="154">
        <v>0</v>
      </c>
      <c r="AJ70" s="75">
        <v>0</v>
      </c>
      <c r="AK70" s="75">
        <v>0</v>
      </c>
      <c r="AL70" s="75">
        <v>0</v>
      </c>
      <c r="AM70" s="75">
        <v>0</v>
      </c>
      <c r="AN70" s="75">
        <v>0</v>
      </c>
      <c r="AO70" s="75">
        <v>0</v>
      </c>
      <c r="AP70" s="75">
        <v>0</v>
      </c>
      <c r="AQ70" s="75">
        <v>0</v>
      </c>
      <c r="AR70" s="75">
        <v>0</v>
      </c>
      <c r="AS70" s="154">
        <v>0</v>
      </c>
      <c r="AT70" s="75">
        <v>0</v>
      </c>
      <c r="AU70" s="75">
        <v>0</v>
      </c>
      <c r="AV70" s="75">
        <v>0</v>
      </c>
      <c r="AW70" s="75">
        <v>0</v>
      </c>
      <c r="AX70" s="75">
        <v>0</v>
      </c>
      <c r="AY70" s="75">
        <v>0</v>
      </c>
      <c r="AZ70" s="75">
        <v>0</v>
      </c>
      <c r="BA70" s="75">
        <v>0</v>
      </c>
    </row>
    <row r="71" spans="1:53" ht="47.25" x14ac:dyDescent="0.25">
      <c r="A71" s="162" t="s">
        <v>235</v>
      </c>
      <c r="B71" s="218" t="s">
        <v>236</v>
      </c>
      <c r="C71" s="75" t="s">
        <v>259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75">
        <v>0</v>
      </c>
      <c r="Y71" s="75">
        <v>0</v>
      </c>
      <c r="Z71" s="75">
        <v>0</v>
      </c>
      <c r="AA71" s="75">
        <v>0</v>
      </c>
      <c r="AB71" s="75">
        <v>0</v>
      </c>
      <c r="AC71" s="75">
        <v>0</v>
      </c>
      <c r="AD71" s="75">
        <v>0</v>
      </c>
      <c r="AE71" s="75">
        <v>0</v>
      </c>
      <c r="AF71" s="75">
        <v>0</v>
      </c>
      <c r="AG71" s="75">
        <v>0</v>
      </c>
      <c r="AH71" s="75">
        <v>0</v>
      </c>
      <c r="AI71" s="154">
        <v>0</v>
      </c>
      <c r="AJ71" s="75">
        <v>0</v>
      </c>
      <c r="AK71" s="75">
        <v>0</v>
      </c>
      <c r="AL71" s="75">
        <v>0</v>
      </c>
      <c r="AM71" s="75">
        <v>0</v>
      </c>
      <c r="AN71" s="75">
        <v>0</v>
      </c>
      <c r="AO71" s="75">
        <v>0</v>
      </c>
      <c r="AP71" s="75">
        <v>0</v>
      </c>
      <c r="AQ71" s="75">
        <v>0</v>
      </c>
      <c r="AR71" s="75">
        <v>0</v>
      </c>
      <c r="AS71" s="154">
        <v>0</v>
      </c>
      <c r="AT71" s="75">
        <v>0</v>
      </c>
      <c r="AU71" s="75">
        <v>0</v>
      </c>
      <c r="AV71" s="75">
        <v>0</v>
      </c>
      <c r="AW71" s="75">
        <v>0</v>
      </c>
      <c r="AX71" s="75">
        <v>0</v>
      </c>
      <c r="AY71" s="75">
        <v>0</v>
      </c>
      <c r="AZ71" s="75">
        <v>0</v>
      </c>
      <c r="BA71" s="75">
        <v>0</v>
      </c>
    </row>
    <row r="72" spans="1:53" ht="47.25" x14ac:dyDescent="0.25">
      <c r="A72" s="162" t="s">
        <v>237</v>
      </c>
      <c r="B72" s="218" t="s">
        <v>238</v>
      </c>
      <c r="C72" s="75" t="s">
        <v>259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75">
        <v>0</v>
      </c>
      <c r="Y72" s="75">
        <v>0</v>
      </c>
      <c r="Z72" s="75">
        <v>0</v>
      </c>
      <c r="AA72" s="75">
        <v>0</v>
      </c>
      <c r="AB72" s="75">
        <v>0</v>
      </c>
      <c r="AC72" s="75">
        <v>0</v>
      </c>
      <c r="AD72" s="75">
        <v>0</v>
      </c>
      <c r="AE72" s="75">
        <v>0</v>
      </c>
      <c r="AF72" s="75">
        <v>0</v>
      </c>
      <c r="AG72" s="75">
        <v>0</v>
      </c>
      <c r="AH72" s="75">
        <v>0</v>
      </c>
      <c r="AI72" s="154">
        <v>0</v>
      </c>
      <c r="AJ72" s="75">
        <v>0</v>
      </c>
      <c r="AK72" s="75">
        <v>0</v>
      </c>
      <c r="AL72" s="75">
        <v>0</v>
      </c>
      <c r="AM72" s="75">
        <v>0</v>
      </c>
      <c r="AN72" s="75">
        <v>0</v>
      </c>
      <c r="AO72" s="75">
        <v>0</v>
      </c>
      <c r="AP72" s="75">
        <v>0</v>
      </c>
      <c r="AQ72" s="75">
        <v>0</v>
      </c>
      <c r="AR72" s="75">
        <v>0</v>
      </c>
      <c r="AS72" s="154">
        <v>0</v>
      </c>
      <c r="AT72" s="75">
        <v>0</v>
      </c>
      <c r="AU72" s="75">
        <v>0</v>
      </c>
      <c r="AV72" s="75">
        <v>0</v>
      </c>
      <c r="AW72" s="75">
        <v>0</v>
      </c>
      <c r="AX72" s="75">
        <v>0</v>
      </c>
      <c r="AY72" s="75">
        <v>0</v>
      </c>
      <c r="AZ72" s="75">
        <v>0</v>
      </c>
      <c r="BA72" s="75">
        <v>0</v>
      </c>
    </row>
    <row r="73" spans="1:53" ht="47.25" x14ac:dyDescent="0.25">
      <c r="A73" s="162" t="s">
        <v>239</v>
      </c>
      <c r="B73" s="218" t="s">
        <v>240</v>
      </c>
      <c r="C73" s="75" t="s">
        <v>259</v>
      </c>
      <c r="D73" s="75">
        <v>0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75">
        <v>0</v>
      </c>
      <c r="S73" s="75">
        <v>0</v>
      </c>
      <c r="T73" s="75">
        <v>0</v>
      </c>
      <c r="U73" s="75">
        <v>0</v>
      </c>
      <c r="V73" s="75">
        <v>0</v>
      </c>
      <c r="W73" s="75">
        <v>0</v>
      </c>
      <c r="X73" s="75">
        <v>0</v>
      </c>
      <c r="Y73" s="75">
        <v>0</v>
      </c>
      <c r="Z73" s="75">
        <v>0</v>
      </c>
      <c r="AA73" s="75">
        <v>0</v>
      </c>
      <c r="AB73" s="75">
        <v>0</v>
      </c>
      <c r="AC73" s="75">
        <v>0</v>
      </c>
      <c r="AD73" s="75">
        <v>0</v>
      </c>
      <c r="AE73" s="75">
        <v>0</v>
      </c>
      <c r="AF73" s="75">
        <v>0</v>
      </c>
      <c r="AG73" s="75">
        <v>0</v>
      </c>
      <c r="AH73" s="75">
        <v>0</v>
      </c>
      <c r="AI73" s="154">
        <v>0</v>
      </c>
      <c r="AJ73" s="75">
        <v>0</v>
      </c>
      <c r="AK73" s="75">
        <v>0</v>
      </c>
      <c r="AL73" s="75">
        <v>0</v>
      </c>
      <c r="AM73" s="75">
        <v>0</v>
      </c>
      <c r="AN73" s="75">
        <v>0</v>
      </c>
      <c r="AO73" s="75">
        <v>0</v>
      </c>
      <c r="AP73" s="75">
        <v>0</v>
      </c>
      <c r="AQ73" s="75">
        <v>0</v>
      </c>
      <c r="AR73" s="75">
        <v>0</v>
      </c>
      <c r="AS73" s="154">
        <v>0</v>
      </c>
      <c r="AT73" s="75">
        <v>0</v>
      </c>
      <c r="AU73" s="75">
        <v>0</v>
      </c>
      <c r="AV73" s="75">
        <v>0</v>
      </c>
      <c r="AW73" s="75">
        <v>0</v>
      </c>
      <c r="AX73" s="75">
        <v>0</v>
      </c>
      <c r="AY73" s="75">
        <v>0</v>
      </c>
      <c r="AZ73" s="75">
        <v>0</v>
      </c>
      <c r="BA73" s="75">
        <v>0</v>
      </c>
    </row>
    <row r="74" spans="1:53" ht="47.25" x14ac:dyDescent="0.25">
      <c r="A74" s="162" t="s">
        <v>241</v>
      </c>
      <c r="B74" s="218" t="s">
        <v>242</v>
      </c>
      <c r="C74" s="75" t="s">
        <v>259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75">
        <v>0</v>
      </c>
      <c r="U74" s="75">
        <v>0</v>
      </c>
      <c r="V74" s="75">
        <v>0</v>
      </c>
      <c r="W74" s="75">
        <v>0</v>
      </c>
      <c r="X74" s="75">
        <v>0</v>
      </c>
      <c r="Y74" s="75">
        <v>0</v>
      </c>
      <c r="Z74" s="75">
        <v>0</v>
      </c>
      <c r="AA74" s="75">
        <v>0</v>
      </c>
      <c r="AB74" s="75">
        <v>0</v>
      </c>
      <c r="AC74" s="75">
        <v>0</v>
      </c>
      <c r="AD74" s="75">
        <v>0</v>
      </c>
      <c r="AE74" s="75">
        <v>0</v>
      </c>
      <c r="AF74" s="75">
        <v>0</v>
      </c>
      <c r="AG74" s="75">
        <v>0</v>
      </c>
      <c r="AH74" s="75">
        <v>0</v>
      </c>
      <c r="AI74" s="154">
        <v>0</v>
      </c>
      <c r="AJ74" s="75">
        <v>0</v>
      </c>
      <c r="AK74" s="75">
        <v>0</v>
      </c>
      <c r="AL74" s="75">
        <v>0</v>
      </c>
      <c r="AM74" s="75">
        <v>0</v>
      </c>
      <c r="AN74" s="75">
        <v>0</v>
      </c>
      <c r="AO74" s="75">
        <v>0</v>
      </c>
      <c r="AP74" s="75">
        <v>0</v>
      </c>
      <c r="AQ74" s="75">
        <v>0</v>
      </c>
      <c r="AR74" s="75">
        <v>0</v>
      </c>
      <c r="AS74" s="154">
        <v>0</v>
      </c>
      <c r="AT74" s="75">
        <v>0</v>
      </c>
      <c r="AU74" s="75">
        <v>0</v>
      </c>
      <c r="AV74" s="75">
        <v>0</v>
      </c>
      <c r="AW74" s="75">
        <v>0</v>
      </c>
      <c r="AX74" s="75">
        <v>0</v>
      </c>
      <c r="AY74" s="75">
        <v>0</v>
      </c>
      <c r="AZ74" s="75">
        <v>0</v>
      </c>
      <c r="BA74" s="75">
        <v>0</v>
      </c>
    </row>
    <row r="75" spans="1:53" ht="47.25" x14ac:dyDescent="0.25">
      <c r="A75" s="162" t="s">
        <v>243</v>
      </c>
      <c r="B75" s="218" t="s">
        <v>244</v>
      </c>
      <c r="C75" s="75" t="s">
        <v>259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75">
        <v>0</v>
      </c>
      <c r="T75" s="75">
        <v>0</v>
      </c>
      <c r="U75" s="75">
        <v>0</v>
      </c>
      <c r="V75" s="75">
        <v>0</v>
      </c>
      <c r="W75" s="75">
        <v>0</v>
      </c>
      <c r="X75" s="75">
        <v>0</v>
      </c>
      <c r="Y75" s="75">
        <v>0</v>
      </c>
      <c r="Z75" s="75">
        <v>0</v>
      </c>
      <c r="AA75" s="75">
        <v>0</v>
      </c>
      <c r="AB75" s="75">
        <v>0</v>
      </c>
      <c r="AC75" s="75">
        <v>0</v>
      </c>
      <c r="AD75" s="75">
        <v>0</v>
      </c>
      <c r="AE75" s="75">
        <v>0</v>
      </c>
      <c r="AF75" s="75">
        <v>0</v>
      </c>
      <c r="AG75" s="75">
        <v>0</v>
      </c>
      <c r="AH75" s="75">
        <v>0</v>
      </c>
      <c r="AI75" s="154">
        <v>0</v>
      </c>
      <c r="AJ75" s="75">
        <v>0</v>
      </c>
      <c r="AK75" s="75">
        <v>0</v>
      </c>
      <c r="AL75" s="75">
        <v>0</v>
      </c>
      <c r="AM75" s="75">
        <v>0</v>
      </c>
      <c r="AN75" s="75">
        <v>0</v>
      </c>
      <c r="AO75" s="75">
        <v>0</v>
      </c>
      <c r="AP75" s="75">
        <v>0</v>
      </c>
      <c r="AQ75" s="75">
        <v>0</v>
      </c>
      <c r="AR75" s="75">
        <v>0</v>
      </c>
      <c r="AS75" s="154">
        <v>0</v>
      </c>
      <c r="AT75" s="75">
        <v>0</v>
      </c>
      <c r="AU75" s="75">
        <v>0</v>
      </c>
      <c r="AV75" s="75">
        <v>0</v>
      </c>
      <c r="AW75" s="75">
        <v>0</v>
      </c>
      <c r="AX75" s="75">
        <v>0</v>
      </c>
      <c r="AY75" s="75">
        <v>0</v>
      </c>
      <c r="AZ75" s="75">
        <v>0</v>
      </c>
      <c r="BA75" s="75">
        <v>0</v>
      </c>
    </row>
    <row r="76" spans="1:53" ht="31.5" x14ac:dyDescent="0.25">
      <c r="A76" s="162" t="s">
        <v>245</v>
      </c>
      <c r="B76" s="218" t="s">
        <v>246</v>
      </c>
      <c r="C76" s="75" t="s">
        <v>259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5">
        <v>0</v>
      </c>
      <c r="T76" s="75">
        <v>0</v>
      </c>
      <c r="U76" s="75">
        <v>0</v>
      </c>
      <c r="V76" s="75">
        <v>0</v>
      </c>
      <c r="W76" s="75">
        <v>0</v>
      </c>
      <c r="X76" s="75">
        <v>0</v>
      </c>
      <c r="Y76" s="75">
        <v>0</v>
      </c>
      <c r="Z76" s="75">
        <v>0</v>
      </c>
      <c r="AA76" s="75">
        <v>0</v>
      </c>
      <c r="AB76" s="75">
        <v>0</v>
      </c>
      <c r="AC76" s="75">
        <v>0</v>
      </c>
      <c r="AD76" s="75">
        <v>0</v>
      </c>
      <c r="AE76" s="75">
        <v>0</v>
      </c>
      <c r="AF76" s="75">
        <v>0</v>
      </c>
      <c r="AG76" s="75">
        <v>0</v>
      </c>
      <c r="AH76" s="75">
        <v>0</v>
      </c>
      <c r="AI76" s="154">
        <v>0</v>
      </c>
      <c r="AJ76" s="75">
        <v>0</v>
      </c>
      <c r="AK76" s="75">
        <v>0</v>
      </c>
      <c r="AL76" s="75">
        <v>0</v>
      </c>
      <c r="AM76" s="75">
        <v>0</v>
      </c>
      <c r="AN76" s="75">
        <v>0</v>
      </c>
      <c r="AO76" s="75">
        <v>0</v>
      </c>
      <c r="AP76" s="75">
        <v>0</v>
      </c>
      <c r="AQ76" s="75">
        <v>0</v>
      </c>
      <c r="AR76" s="75">
        <v>0</v>
      </c>
      <c r="AS76" s="154">
        <v>0</v>
      </c>
      <c r="AT76" s="75">
        <v>0</v>
      </c>
      <c r="AU76" s="75">
        <v>0</v>
      </c>
      <c r="AV76" s="75">
        <v>0</v>
      </c>
      <c r="AW76" s="75">
        <v>0</v>
      </c>
      <c r="AX76" s="75">
        <v>0</v>
      </c>
      <c r="AY76" s="75">
        <v>0</v>
      </c>
      <c r="AZ76" s="75">
        <v>0</v>
      </c>
      <c r="BA76" s="75">
        <v>0</v>
      </c>
    </row>
    <row r="77" spans="1:53" ht="31.5" x14ac:dyDescent="0.25">
      <c r="A77" s="162" t="s">
        <v>247</v>
      </c>
      <c r="B77" s="218" t="s">
        <v>248</v>
      </c>
      <c r="C77" s="75" t="s">
        <v>259</v>
      </c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75">
        <v>0</v>
      </c>
      <c r="S77" s="75">
        <v>0</v>
      </c>
      <c r="T77" s="75">
        <v>0</v>
      </c>
      <c r="U77" s="75">
        <v>0</v>
      </c>
      <c r="V77" s="75">
        <v>0</v>
      </c>
      <c r="W77" s="75">
        <v>0</v>
      </c>
      <c r="X77" s="75">
        <v>0</v>
      </c>
      <c r="Y77" s="75">
        <v>0</v>
      </c>
      <c r="Z77" s="75">
        <v>0</v>
      </c>
      <c r="AA77" s="75">
        <v>0</v>
      </c>
      <c r="AB77" s="75">
        <v>0</v>
      </c>
      <c r="AC77" s="75">
        <v>0</v>
      </c>
      <c r="AD77" s="75">
        <v>0</v>
      </c>
      <c r="AE77" s="75">
        <v>0</v>
      </c>
      <c r="AF77" s="75">
        <v>0</v>
      </c>
      <c r="AG77" s="75">
        <v>0</v>
      </c>
      <c r="AH77" s="75">
        <v>0</v>
      </c>
      <c r="AI77" s="154">
        <v>0</v>
      </c>
      <c r="AJ77" s="75">
        <v>0</v>
      </c>
      <c r="AK77" s="75">
        <v>0</v>
      </c>
      <c r="AL77" s="75">
        <v>0</v>
      </c>
      <c r="AM77" s="75">
        <v>0</v>
      </c>
      <c r="AN77" s="75">
        <v>0</v>
      </c>
      <c r="AO77" s="75">
        <v>0</v>
      </c>
      <c r="AP77" s="75">
        <v>0</v>
      </c>
      <c r="AQ77" s="75">
        <v>0</v>
      </c>
      <c r="AR77" s="75">
        <v>0</v>
      </c>
      <c r="AS77" s="154">
        <v>0</v>
      </c>
      <c r="AT77" s="75">
        <v>0</v>
      </c>
      <c r="AU77" s="75">
        <v>0</v>
      </c>
      <c r="AV77" s="75">
        <v>0</v>
      </c>
      <c r="AW77" s="75">
        <v>0</v>
      </c>
      <c r="AX77" s="75">
        <v>0</v>
      </c>
      <c r="AY77" s="75">
        <v>0</v>
      </c>
      <c r="AZ77" s="75">
        <v>0</v>
      </c>
      <c r="BA77" s="75">
        <v>0</v>
      </c>
    </row>
    <row r="78" spans="1:53" ht="63" x14ac:dyDescent="0.25">
      <c r="A78" s="162" t="s">
        <v>145</v>
      </c>
      <c r="B78" s="218" t="s">
        <v>249</v>
      </c>
      <c r="C78" s="75" t="s">
        <v>259</v>
      </c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  <c r="S78" s="75">
        <v>0</v>
      </c>
      <c r="T78" s="75">
        <v>0</v>
      </c>
      <c r="U78" s="75">
        <v>0</v>
      </c>
      <c r="V78" s="75">
        <v>0</v>
      </c>
      <c r="W78" s="75">
        <v>0</v>
      </c>
      <c r="X78" s="75">
        <v>0</v>
      </c>
      <c r="Y78" s="75">
        <v>0</v>
      </c>
      <c r="Z78" s="75">
        <v>0</v>
      </c>
      <c r="AA78" s="75">
        <v>0</v>
      </c>
      <c r="AB78" s="75">
        <v>0</v>
      </c>
      <c r="AC78" s="75">
        <v>0</v>
      </c>
      <c r="AD78" s="75">
        <v>0</v>
      </c>
      <c r="AE78" s="75">
        <v>0</v>
      </c>
      <c r="AF78" s="75">
        <v>0</v>
      </c>
      <c r="AG78" s="75">
        <v>0</v>
      </c>
      <c r="AH78" s="75">
        <v>0</v>
      </c>
      <c r="AI78" s="154">
        <v>0</v>
      </c>
      <c r="AJ78" s="75">
        <v>0</v>
      </c>
      <c r="AK78" s="75">
        <v>0</v>
      </c>
      <c r="AL78" s="75">
        <v>0</v>
      </c>
      <c r="AM78" s="75">
        <v>0</v>
      </c>
      <c r="AN78" s="75">
        <v>0</v>
      </c>
      <c r="AO78" s="75">
        <v>0</v>
      </c>
      <c r="AP78" s="75">
        <v>0</v>
      </c>
      <c r="AQ78" s="75">
        <v>0</v>
      </c>
      <c r="AR78" s="75">
        <v>0</v>
      </c>
      <c r="AS78" s="154">
        <v>0</v>
      </c>
      <c r="AT78" s="75">
        <v>0</v>
      </c>
      <c r="AU78" s="75">
        <v>0</v>
      </c>
      <c r="AV78" s="75">
        <v>0</v>
      </c>
      <c r="AW78" s="75">
        <v>0</v>
      </c>
      <c r="AX78" s="75">
        <v>0</v>
      </c>
      <c r="AY78" s="75">
        <v>0</v>
      </c>
      <c r="AZ78" s="75">
        <v>0</v>
      </c>
      <c r="BA78" s="75">
        <v>0</v>
      </c>
    </row>
    <row r="79" spans="1:53" ht="47.25" x14ac:dyDescent="0.25">
      <c r="A79" s="162" t="s">
        <v>250</v>
      </c>
      <c r="B79" s="218" t="s">
        <v>251</v>
      </c>
      <c r="C79" s="75" t="s">
        <v>259</v>
      </c>
      <c r="D79" s="75">
        <v>0</v>
      </c>
      <c r="E79" s="75">
        <v>0</v>
      </c>
      <c r="F79" s="75">
        <v>0</v>
      </c>
      <c r="G79" s="75">
        <v>0</v>
      </c>
      <c r="H79" s="75">
        <v>0</v>
      </c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75">
        <v>0</v>
      </c>
      <c r="S79" s="75">
        <v>0</v>
      </c>
      <c r="T79" s="75">
        <v>0</v>
      </c>
      <c r="U79" s="75">
        <v>0</v>
      </c>
      <c r="V79" s="75">
        <v>0</v>
      </c>
      <c r="W79" s="75">
        <v>0</v>
      </c>
      <c r="X79" s="75">
        <v>0</v>
      </c>
      <c r="Y79" s="75">
        <v>0</v>
      </c>
      <c r="Z79" s="75">
        <v>0</v>
      </c>
      <c r="AA79" s="75">
        <v>0</v>
      </c>
      <c r="AB79" s="75">
        <v>0</v>
      </c>
      <c r="AC79" s="75">
        <v>0</v>
      </c>
      <c r="AD79" s="75">
        <v>0</v>
      </c>
      <c r="AE79" s="75">
        <v>0</v>
      </c>
      <c r="AF79" s="75">
        <v>0</v>
      </c>
      <c r="AG79" s="75">
        <v>0</v>
      </c>
      <c r="AH79" s="75">
        <v>0</v>
      </c>
      <c r="AI79" s="154">
        <v>0</v>
      </c>
      <c r="AJ79" s="75">
        <v>0</v>
      </c>
      <c r="AK79" s="75">
        <v>0</v>
      </c>
      <c r="AL79" s="75">
        <v>0</v>
      </c>
      <c r="AM79" s="75">
        <v>0</v>
      </c>
      <c r="AN79" s="75">
        <v>0</v>
      </c>
      <c r="AO79" s="75">
        <v>0</v>
      </c>
      <c r="AP79" s="75">
        <v>0</v>
      </c>
      <c r="AQ79" s="75">
        <v>0</v>
      </c>
      <c r="AR79" s="75">
        <v>0</v>
      </c>
      <c r="AS79" s="154">
        <v>0</v>
      </c>
      <c r="AT79" s="75">
        <v>0</v>
      </c>
      <c r="AU79" s="75">
        <v>0</v>
      </c>
      <c r="AV79" s="75">
        <v>0</v>
      </c>
      <c r="AW79" s="75">
        <v>0</v>
      </c>
      <c r="AX79" s="75">
        <v>0</v>
      </c>
      <c r="AY79" s="75">
        <v>0</v>
      </c>
      <c r="AZ79" s="75">
        <v>0</v>
      </c>
      <c r="BA79" s="75">
        <v>0</v>
      </c>
    </row>
    <row r="80" spans="1:53" ht="47.25" x14ac:dyDescent="0.25">
      <c r="A80" s="162" t="s">
        <v>252</v>
      </c>
      <c r="B80" s="218" t="s">
        <v>253</v>
      </c>
      <c r="C80" s="75" t="s">
        <v>259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75">
        <v>0</v>
      </c>
      <c r="T80" s="75">
        <v>0</v>
      </c>
      <c r="U80" s="75">
        <v>0</v>
      </c>
      <c r="V80" s="75">
        <v>0</v>
      </c>
      <c r="W80" s="75">
        <v>0</v>
      </c>
      <c r="X80" s="75">
        <v>0</v>
      </c>
      <c r="Y80" s="75">
        <v>0</v>
      </c>
      <c r="Z80" s="75">
        <v>0</v>
      </c>
      <c r="AA80" s="75">
        <v>0</v>
      </c>
      <c r="AB80" s="75">
        <v>0</v>
      </c>
      <c r="AC80" s="75">
        <v>0</v>
      </c>
      <c r="AD80" s="75">
        <v>0</v>
      </c>
      <c r="AE80" s="75">
        <v>0</v>
      </c>
      <c r="AF80" s="75">
        <v>0</v>
      </c>
      <c r="AG80" s="75">
        <v>0</v>
      </c>
      <c r="AH80" s="75">
        <v>0</v>
      </c>
      <c r="AI80" s="154">
        <v>0</v>
      </c>
      <c r="AJ80" s="75">
        <v>0</v>
      </c>
      <c r="AK80" s="75">
        <v>0</v>
      </c>
      <c r="AL80" s="75">
        <v>0</v>
      </c>
      <c r="AM80" s="75">
        <v>0</v>
      </c>
      <c r="AN80" s="75">
        <v>0</v>
      </c>
      <c r="AO80" s="75">
        <v>0</v>
      </c>
      <c r="AP80" s="75">
        <v>0</v>
      </c>
      <c r="AQ80" s="75">
        <v>0</v>
      </c>
      <c r="AR80" s="75">
        <v>0</v>
      </c>
      <c r="AS80" s="154">
        <v>0</v>
      </c>
      <c r="AT80" s="75">
        <v>0</v>
      </c>
      <c r="AU80" s="75">
        <v>0</v>
      </c>
      <c r="AV80" s="75">
        <v>0</v>
      </c>
      <c r="AW80" s="75">
        <v>0</v>
      </c>
      <c r="AX80" s="75">
        <v>0</v>
      </c>
      <c r="AY80" s="75">
        <v>0</v>
      </c>
      <c r="AZ80" s="75">
        <v>0</v>
      </c>
      <c r="BA80" s="75">
        <v>0</v>
      </c>
    </row>
    <row r="81" spans="1:53" ht="31.5" x14ac:dyDescent="0.25">
      <c r="A81" s="162" t="s">
        <v>146</v>
      </c>
      <c r="B81" s="218" t="s">
        <v>254</v>
      </c>
      <c r="C81" s="75" t="s">
        <v>259</v>
      </c>
      <c r="D81" s="75">
        <f>D82</f>
        <v>0</v>
      </c>
      <c r="E81" s="75">
        <f t="shared" ref="E81:BA81" si="14">E82</f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  <c r="I81" s="75">
        <f t="shared" si="14"/>
        <v>0</v>
      </c>
      <c r="J81" s="75">
        <f t="shared" si="14"/>
        <v>0</v>
      </c>
      <c r="K81" s="75">
        <f t="shared" si="14"/>
        <v>0</v>
      </c>
      <c r="L81" s="75">
        <f t="shared" si="14"/>
        <v>0</v>
      </c>
      <c r="M81" s="75">
        <f t="shared" si="14"/>
        <v>0</v>
      </c>
      <c r="N81" s="75">
        <f t="shared" si="14"/>
        <v>0</v>
      </c>
      <c r="O81" s="75">
        <f t="shared" si="14"/>
        <v>0</v>
      </c>
      <c r="P81" s="75">
        <f t="shared" si="14"/>
        <v>0</v>
      </c>
      <c r="Q81" s="75">
        <f t="shared" si="14"/>
        <v>0</v>
      </c>
      <c r="R81" s="75">
        <f t="shared" si="14"/>
        <v>0</v>
      </c>
      <c r="S81" s="75">
        <f t="shared" si="14"/>
        <v>0</v>
      </c>
      <c r="T81" s="75">
        <f t="shared" si="14"/>
        <v>0</v>
      </c>
      <c r="U81" s="75">
        <f t="shared" si="14"/>
        <v>0</v>
      </c>
      <c r="V81" s="75">
        <f t="shared" si="14"/>
        <v>0</v>
      </c>
      <c r="W81" s="75">
        <f t="shared" si="14"/>
        <v>0</v>
      </c>
      <c r="X81" s="75">
        <f t="shared" si="14"/>
        <v>0</v>
      </c>
      <c r="Y81" s="75">
        <f t="shared" si="14"/>
        <v>0</v>
      </c>
      <c r="Z81" s="75">
        <f t="shared" si="14"/>
        <v>0</v>
      </c>
      <c r="AA81" s="75">
        <f t="shared" si="14"/>
        <v>0</v>
      </c>
      <c r="AB81" s="75">
        <f t="shared" si="14"/>
        <v>0</v>
      </c>
      <c r="AC81" s="75">
        <f t="shared" si="14"/>
        <v>0</v>
      </c>
      <c r="AD81" s="75">
        <f t="shared" si="14"/>
        <v>0</v>
      </c>
      <c r="AE81" s="75">
        <f t="shared" si="14"/>
        <v>0</v>
      </c>
      <c r="AF81" s="75">
        <f t="shared" si="14"/>
        <v>0</v>
      </c>
      <c r="AG81" s="75">
        <f t="shared" si="14"/>
        <v>0</v>
      </c>
      <c r="AH81" s="75">
        <f t="shared" si="14"/>
        <v>0</v>
      </c>
      <c r="AI81" s="154">
        <f t="shared" si="14"/>
        <v>0.77100000000000002</v>
      </c>
      <c r="AJ81" s="75">
        <f t="shared" si="14"/>
        <v>0</v>
      </c>
      <c r="AK81" s="75">
        <f t="shared" si="14"/>
        <v>0</v>
      </c>
      <c r="AL81" s="75">
        <f t="shared" si="14"/>
        <v>0</v>
      </c>
      <c r="AM81" s="75">
        <f t="shared" si="14"/>
        <v>0</v>
      </c>
      <c r="AN81" s="75">
        <f t="shared" si="14"/>
        <v>0</v>
      </c>
      <c r="AO81" s="75">
        <f t="shared" si="14"/>
        <v>0</v>
      </c>
      <c r="AP81" s="75">
        <f t="shared" si="14"/>
        <v>0</v>
      </c>
      <c r="AQ81" s="75">
        <f t="shared" si="14"/>
        <v>0</v>
      </c>
      <c r="AR81" s="75">
        <f t="shared" si="14"/>
        <v>0</v>
      </c>
      <c r="AS81" s="154">
        <f t="shared" si="14"/>
        <v>0.77100000000000002</v>
      </c>
      <c r="AT81" s="75">
        <f t="shared" si="14"/>
        <v>0</v>
      </c>
      <c r="AU81" s="75">
        <f t="shared" si="14"/>
        <v>0</v>
      </c>
      <c r="AV81" s="75">
        <f t="shared" si="14"/>
        <v>0</v>
      </c>
      <c r="AW81" s="75">
        <f t="shared" si="14"/>
        <v>0</v>
      </c>
      <c r="AX81" s="75">
        <f t="shared" si="14"/>
        <v>0</v>
      </c>
      <c r="AY81" s="75">
        <f t="shared" si="14"/>
        <v>0</v>
      </c>
      <c r="AZ81" s="75">
        <f t="shared" si="14"/>
        <v>0</v>
      </c>
      <c r="BA81" s="75">
        <f t="shared" si="14"/>
        <v>0</v>
      </c>
    </row>
    <row r="82" spans="1:53" ht="78.75" x14ac:dyDescent="0.25">
      <c r="A82" s="177" t="s">
        <v>146</v>
      </c>
      <c r="B82" s="53" t="s">
        <v>509</v>
      </c>
      <c r="C82" s="53" t="s">
        <v>510</v>
      </c>
      <c r="D82" s="75">
        <f>SUM(D83:D84)</f>
        <v>0</v>
      </c>
      <c r="E82" s="75">
        <f t="shared" ref="E82:BA82" si="15">SUM(E83:E84)</f>
        <v>0</v>
      </c>
      <c r="F82" s="75">
        <f t="shared" si="15"/>
        <v>0</v>
      </c>
      <c r="G82" s="75">
        <f t="shared" si="15"/>
        <v>0</v>
      </c>
      <c r="H82" s="75">
        <f t="shared" si="15"/>
        <v>0</v>
      </c>
      <c r="I82" s="75">
        <f t="shared" si="15"/>
        <v>0</v>
      </c>
      <c r="J82" s="75">
        <f t="shared" si="15"/>
        <v>0</v>
      </c>
      <c r="K82" s="75">
        <f t="shared" si="15"/>
        <v>0</v>
      </c>
      <c r="L82" s="75">
        <f t="shared" si="15"/>
        <v>0</v>
      </c>
      <c r="M82" s="75">
        <f t="shared" si="15"/>
        <v>0</v>
      </c>
      <c r="N82" s="75">
        <f t="shared" si="15"/>
        <v>0</v>
      </c>
      <c r="O82" s="75">
        <f t="shared" si="15"/>
        <v>0</v>
      </c>
      <c r="P82" s="75">
        <f t="shared" si="15"/>
        <v>0</v>
      </c>
      <c r="Q82" s="75">
        <f t="shared" si="15"/>
        <v>0</v>
      </c>
      <c r="R82" s="75">
        <f t="shared" si="15"/>
        <v>0</v>
      </c>
      <c r="S82" s="75">
        <f t="shared" si="15"/>
        <v>0</v>
      </c>
      <c r="T82" s="75">
        <f t="shared" si="15"/>
        <v>0</v>
      </c>
      <c r="U82" s="75">
        <f t="shared" si="15"/>
        <v>0</v>
      </c>
      <c r="V82" s="75">
        <f t="shared" si="15"/>
        <v>0</v>
      </c>
      <c r="W82" s="75">
        <f t="shared" si="15"/>
        <v>0</v>
      </c>
      <c r="X82" s="75">
        <f t="shared" si="15"/>
        <v>0</v>
      </c>
      <c r="Y82" s="75">
        <f t="shared" si="15"/>
        <v>0</v>
      </c>
      <c r="Z82" s="75">
        <f t="shared" si="15"/>
        <v>0</v>
      </c>
      <c r="AA82" s="75">
        <f t="shared" si="15"/>
        <v>0</v>
      </c>
      <c r="AB82" s="75">
        <f t="shared" si="15"/>
        <v>0</v>
      </c>
      <c r="AC82" s="75">
        <f t="shared" si="15"/>
        <v>0</v>
      </c>
      <c r="AD82" s="75">
        <f t="shared" si="15"/>
        <v>0</v>
      </c>
      <c r="AE82" s="75">
        <f t="shared" si="15"/>
        <v>0</v>
      </c>
      <c r="AF82" s="75">
        <f t="shared" si="15"/>
        <v>0</v>
      </c>
      <c r="AG82" s="75">
        <f t="shared" si="15"/>
        <v>0</v>
      </c>
      <c r="AH82" s="75">
        <f t="shared" si="15"/>
        <v>0</v>
      </c>
      <c r="AI82" s="154">
        <f t="shared" si="15"/>
        <v>0.77100000000000002</v>
      </c>
      <c r="AJ82" s="75">
        <f t="shared" si="15"/>
        <v>0</v>
      </c>
      <c r="AK82" s="75">
        <f t="shared" si="15"/>
        <v>0</v>
      </c>
      <c r="AL82" s="75">
        <f t="shared" si="15"/>
        <v>0</v>
      </c>
      <c r="AM82" s="75">
        <f t="shared" si="15"/>
        <v>0</v>
      </c>
      <c r="AN82" s="75">
        <f t="shared" si="15"/>
        <v>0</v>
      </c>
      <c r="AO82" s="75">
        <f t="shared" si="15"/>
        <v>0</v>
      </c>
      <c r="AP82" s="75">
        <f t="shared" si="15"/>
        <v>0</v>
      </c>
      <c r="AQ82" s="75">
        <f t="shared" si="15"/>
        <v>0</v>
      </c>
      <c r="AR82" s="75">
        <f t="shared" si="15"/>
        <v>0</v>
      </c>
      <c r="AS82" s="154">
        <f t="shared" si="15"/>
        <v>0.77100000000000002</v>
      </c>
      <c r="AT82" s="75">
        <f t="shared" si="15"/>
        <v>0</v>
      </c>
      <c r="AU82" s="75">
        <f t="shared" si="15"/>
        <v>0</v>
      </c>
      <c r="AV82" s="75">
        <f t="shared" si="15"/>
        <v>0</v>
      </c>
      <c r="AW82" s="75">
        <f t="shared" si="15"/>
        <v>0</v>
      </c>
      <c r="AX82" s="75">
        <f t="shared" si="15"/>
        <v>0</v>
      </c>
      <c r="AY82" s="75">
        <f t="shared" si="15"/>
        <v>0</v>
      </c>
      <c r="AZ82" s="75">
        <f t="shared" si="15"/>
        <v>0</v>
      </c>
      <c r="BA82" s="75">
        <f t="shared" si="15"/>
        <v>0</v>
      </c>
    </row>
    <row r="83" spans="1:53" ht="94.5" x14ac:dyDescent="0.25">
      <c r="A83" s="231" t="s">
        <v>146</v>
      </c>
      <c r="B83" s="232" t="s">
        <v>511</v>
      </c>
      <c r="C83" s="232" t="s">
        <v>512</v>
      </c>
      <c r="D83" s="75">
        <v>0</v>
      </c>
      <c r="E83" s="75">
        <v>0</v>
      </c>
      <c r="F83" s="75">
        <v>0</v>
      </c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0</v>
      </c>
      <c r="R83" s="75">
        <v>0</v>
      </c>
      <c r="S83" s="75">
        <v>0</v>
      </c>
      <c r="T83" s="75">
        <v>0</v>
      </c>
      <c r="U83" s="75">
        <v>0</v>
      </c>
      <c r="V83" s="75">
        <v>0</v>
      </c>
      <c r="W83" s="75">
        <v>0</v>
      </c>
      <c r="X83" s="75">
        <v>0</v>
      </c>
      <c r="Y83" s="75">
        <v>0</v>
      </c>
      <c r="Z83" s="75">
        <v>0</v>
      </c>
      <c r="AA83" s="75">
        <v>0</v>
      </c>
      <c r="AB83" s="75">
        <v>0</v>
      </c>
      <c r="AC83" s="75">
        <v>0</v>
      </c>
      <c r="AD83" s="75">
        <v>0</v>
      </c>
      <c r="AE83" s="75">
        <v>0</v>
      </c>
      <c r="AF83" s="75">
        <v>0</v>
      </c>
      <c r="AG83" s="75">
        <v>0</v>
      </c>
      <c r="AH83" s="75">
        <v>0</v>
      </c>
      <c r="AI83" s="154">
        <v>0.77100000000000002</v>
      </c>
      <c r="AJ83" s="75">
        <v>0</v>
      </c>
      <c r="AK83" s="75">
        <v>0</v>
      </c>
      <c r="AL83" s="75">
        <v>0</v>
      </c>
      <c r="AM83" s="75">
        <v>0</v>
      </c>
      <c r="AN83" s="75">
        <v>0</v>
      </c>
      <c r="AO83" s="75">
        <v>0</v>
      </c>
      <c r="AP83" s="75">
        <v>0</v>
      </c>
      <c r="AQ83" s="75">
        <v>0</v>
      </c>
      <c r="AR83" s="75">
        <f>SUM(D83,N83,X83,AH83)</f>
        <v>0</v>
      </c>
      <c r="AS83" s="154">
        <f t="shared" ref="AS83:AS84" si="16">SUM(E83,O83,Y83,AI83)</f>
        <v>0.77100000000000002</v>
      </c>
      <c r="AT83" s="75">
        <f t="shared" ref="AT83:AT84" si="17">SUM(F83,P83,Z83,AJ83)</f>
        <v>0</v>
      </c>
      <c r="AU83" s="75">
        <f t="shared" ref="AU83:AU84" si="18">SUM(G83,Q83,AA83,AK83)</f>
        <v>0</v>
      </c>
      <c r="AV83" s="75">
        <f t="shared" ref="AV83:AV84" si="19">SUM(H83,R83,AB83,AL83)</f>
        <v>0</v>
      </c>
      <c r="AW83" s="75">
        <f t="shared" ref="AW83:AW84" si="20">SUM(I83,S83,AC83,AM83)</f>
        <v>0</v>
      </c>
      <c r="AX83" s="75">
        <f t="shared" ref="AX83:AX84" si="21">SUM(J83,T83,AD83,AN83)</f>
        <v>0</v>
      </c>
      <c r="AY83" s="75">
        <f t="shared" ref="AY83:AY84" si="22">SUM(K83,U83,AE83,AO83)</f>
        <v>0</v>
      </c>
      <c r="AZ83" s="75">
        <f t="shared" ref="AZ83:AZ84" si="23">SUM(L83,V83,AF83,AP83)</f>
        <v>0</v>
      </c>
      <c r="BA83" s="75">
        <f t="shared" ref="BA83:BA84" si="24">SUM(M83,W83,AG83,AQ83)</f>
        <v>0</v>
      </c>
    </row>
    <row r="84" spans="1:53" ht="110.25" x14ac:dyDescent="0.25">
      <c r="A84" s="231" t="s">
        <v>146</v>
      </c>
      <c r="B84" s="232" t="s">
        <v>513</v>
      </c>
      <c r="C84" s="232" t="s">
        <v>512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0</v>
      </c>
      <c r="R84" s="75">
        <v>0</v>
      </c>
      <c r="S84" s="75">
        <v>0</v>
      </c>
      <c r="T84" s="75">
        <v>0</v>
      </c>
      <c r="U84" s="75">
        <v>0</v>
      </c>
      <c r="V84" s="75">
        <v>0</v>
      </c>
      <c r="W84" s="75">
        <v>0</v>
      </c>
      <c r="X84" s="75">
        <v>0</v>
      </c>
      <c r="Y84" s="75">
        <v>0</v>
      </c>
      <c r="Z84" s="75">
        <v>0</v>
      </c>
      <c r="AA84" s="75">
        <v>0</v>
      </c>
      <c r="AB84" s="75">
        <v>0</v>
      </c>
      <c r="AC84" s="75">
        <v>0</v>
      </c>
      <c r="AD84" s="75">
        <v>0</v>
      </c>
      <c r="AE84" s="75">
        <v>0</v>
      </c>
      <c r="AF84" s="75">
        <v>0</v>
      </c>
      <c r="AG84" s="75">
        <v>0</v>
      </c>
      <c r="AH84" s="75">
        <v>0</v>
      </c>
      <c r="AI84" s="75">
        <v>0</v>
      </c>
      <c r="AJ84" s="75">
        <v>0</v>
      </c>
      <c r="AK84" s="75">
        <v>0</v>
      </c>
      <c r="AL84" s="75">
        <v>0</v>
      </c>
      <c r="AM84" s="75">
        <v>0</v>
      </c>
      <c r="AN84" s="75">
        <v>0</v>
      </c>
      <c r="AO84" s="75">
        <v>0</v>
      </c>
      <c r="AP84" s="75">
        <v>0</v>
      </c>
      <c r="AQ84" s="75">
        <v>0</v>
      </c>
      <c r="AR84" s="75">
        <f>SUM(D84,N84,X84,AH84)</f>
        <v>0</v>
      </c>
      <c r="AS84" s="154">
        <f t="shared" si="16"/>
        <v>0</v>
      </c>
      <c r="AT84" s="75">
        <f t="shared" si="17"/>
        <v>0</v>
      </c>
      <c r="AU84" s="75">
        <f t="shared" si="18"/>
        <v>0</v>
      </c>
      <c r="AV84" s="75">
        <f t="shared" si="19"/>
        <v>0</v>
      </c>
      <c r="AW84" s="75">
        <f t="shared" si="20"/>
        <v>0</v>
      </c>
      <c r="AX84" s="75">
        <f t="shared" si="21"/>
        <v>0</v>
      </c>
      <c r="AY84" s="75">
        <f t="shared" si="22"/>
        <v>0</v>
      </c>
      <c r="AZ84" s="75">
        <f t="shared" si="23"/>
        <v>0</v>
      </c>
      <c r="BA84" s="75">
        <f t="shared" si="24"/>
        <v>0</v>
      </c>
    </row>
    <row r="85" spans="1:53" ht="31.5" x14ac:dyDescent="0.25">
      <c r="A85" s="162" t="s">
        <v>255</v>
      </c>
      <c r="B85" s="218" t="s">
        <v>256</v>
      </c>
      <c r="C85" s="75" t="s">
        <v>259</v>
      </c>
      <c r="D85" s="75">
        <v>0</v>
      </c>
      <c r="E85" s="75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0</v>
      </c>
      <c r="Q85" s="75">
        <v>0</v>
      </c>
      <c r="R85" s="75">
        <v>0</v>
      </c>
      <c r="S85" s="75">
        <v>0</v>
      </c>
      <c r="T85" s="75">
        <v>0</v>
      </c>
      <c r="U85" s="75">
        <v>0</v>
      </c>
      <c r="V85" s="75">
        <v>0</v>
      </c>
      <c r="W85" s="75">
        <v>0</v>
      </c>
      <c r="X85" s="75">
        <v>0</v>
      </c>
      <c r="Y85" s="75">
        <v>0</v>
      </c>
      <c r="Z85" s="75">
        <v>0</v>
      </c>
      <c r="AA85" s="75">
        <v>0</v>
      </c>
      <c r="AB85" s="75">
        <v>0</v>
      </c>
      <c r="AC85" s="75">
        <v>0</v>
      </c>
      <c r="AD85" s="75">
        <v>0</v>
      </c>
      <c r="AE85" s="75">
        <v>0</v>
      </c>
      <c r="AF85" s="75">
        <v>0</v>
      </c>
      <c r="AG85" s="75">
        <v>0</v>
      </c>
      <c r="AH85" s="75">
        <v>0</v>
      </c>
      <c r="AI85" s="154">
        <v>0</v>
      </c>
      <c r="AJ85" s="75">
        <v>0</v>
      </c>
      <c r="AK85" s="75">
        <v>0</v>
      </c>
      <c r="AL85" s="75">
        <v>0</v>
      </c>
      <c r="AM85" s="75">
        <v>0</v>
      </c>
      <c r="AN85" s="75">
        <v>0</v>
      </c>
      <c r="AO85" s="75">
        <v>0</v>
      </c>
      <c r="AP85" s="75">
        <v>0</v>
      </c>
      <c r="AQ85" s="75">
        <v>0</v>
      </c>
      <c r="AR85" s="75">
        <v>0</v>
      </c>
      <c r="AS85" s="154">
        <v>0</v>
      </c>
      <c r="AT85" s="75">
        <v>0</v>
      </c>
      <c r="AU85" s="75">
        <v>0</v>
      </c>
      <c r="AV85" s="75">
        <v>0</v>
      </c>
      <c r="AW85" s="75">
        <v>0</v>
      </c>
      <c r="AX85" s="75">
        <v>0</v>
      </c>
      <c r="AY85" s="75">
        <v>0</v>
      </c>
      <c r="AZ85" s="75">
        <v>0</v>
      </c>
      <c r="BA85" s="75">
        <v>0</v>
      </c>
    </row>
    <row r="86" spans="1:53" ht="31.5" x14ac:dyDescent="0.25">
      <c r="A86" s="162" t="s">
        <v>257</v>
      </c>
      <c r="B86" s="218" t="s">
        <v>258</v>
      </c>
      <c r="C86" s="75" t="s">
        <v>259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0</v>
      </c>
      <c r="R86" s="75">
        <v>0</v>
      </c>
      <c r="S86" s="75">
        <v>0</v>
      </c>
      <c r="T86" s="75">
        <v>0</v>
      </c>
      <c r="U86" s="75">
        <v>0</v>
      </c>
      <c r="V86" s="75">
        <v>0</v>
      </c>
      <c r="W86" s="75">
        <v>0</v>
      </c>
      <c r="X86" s="75">
        <v>0</v>
      </c>
      <c r="Y86" s="75">
        <v>0</v>
      </c>
      <c r="Z86" s="75">
        <v>0</v>
      </c>
      <c r="AA86" s="75">
        <v>0</v>
      </c>
      <c r="AB86" s="75">
        <v>0</v>
      </c>
      <c r="AC86" s="75">
        <v>0</v>
      </c>
      <c r="AD86" s="75">
        <v>0</v>
      </c>
      <c r="AE86" s="75">
        <v>0</v>
      </c>
      <c r="AF86" s="75">
        <v>0</v>
      </c>
      <c r="AG86" s="75">
        <v>0</v>
      </c>
      <c r="AH86" s="75">
        <v>0</v>
      </c>
      <c r="AI86" s="154">
        <v>0</v>
      </c>
      <c r="AJ86" s="75">
        <v>0</v>
      </c>
      <c r="AK86" s="75">
        <v>0</v>
      </c>
      <c r="AL86" s="75">
        <v>0</v>
      </c>
      <c r="AM86" s="75">
        <v>0</v>
      </c>
      <c r="AN86" s="75">
        <v>0</v>
      </c>
      <c r="AO86" s="75">
        <v>0</v>
      </c>
      <c r="AP86" s="75">
        <v>0</v>
      </c>
      <c r="AQ86" s="75">
        <v>0</v>
      </c>
      <c r="AR86" s="75">
        <v>0</v>
      </c>
      <c r="AS86" s="154">
        <v>0</v>
      </c>
      <c r="AT86" s="75">
        <v>0</v>
      </c>
      <c r="AU86" s="75">
        <v>0</v>
      </c>
      <c r="AV86" s="75">
        <v>0</v>
      </c>
      <c r="AW86" s="75">
        <v>0</v>
      </c>
      <c r="AX86" s="75">
        <v>0</v>
      </c>
      <c r="AY86" s="75">
        <v>0</v>
      </c>
      <c r="AZ86" s="75">
        <v>0</v>
      </c>
      <c r="BA86" s="75">
        <v>0</v>
      </c>
    </row>
    <row r="87" spans="1:53" ht="65.45" customHeight="1" x14ac:dyDescent="0.25">
      <c r="A87" s="323"/>
      <c r="B87" s="323"/>
      <c r="C87" s="323"/>
      <c r="D87" s="323"/>
      <c r="E87" s="323"/>
      <c r="F87" s="323"/>
      <c r="G87" s="323"/>
      <c r="H87" s="323"/>
      <c r="I87" s="323"/>
      <c r="J87" s="323"/>
      <c r="K87" s="323"/>
      <c r="L87" s="323"/>
      <c r="M87" s="323"/>
      <c r="N87" s="323"/>
      <c r="O87" s="323"/>
      <c r="P87" s="323"/>
      <c r="Q87" s="323"/>
      <c r="R87" s="323"/>
      <c r="S87" s="323"/>
      <c r="T87" s="323"/>
      <c r="U87" s="323"/>
      <c r="V87" s="323"/>
      <c r="W87" s="323"/>
      <c r="X87" s="323"/>
      <c r="Y87" s="323"/>
      <c r="Z87" s="323"/>
      <c r="AA87" s="323"/>
      <c r="AB87" s="323"/>
      <c r="AC87" s="323"/>
      <c r="AD87" s="323"/>
      <c r="AE87" s="323"/>
      <c r="AF87" s="323"/>
      <c r="AG87" s="323"/>
      <c r="AH87" s="323"/>
      <c r="AI87" s="323"/>
      <c r="AJ87" s="323"/>
      <c r="AK87" s="323"/>
      <c r="AL87" s="323"/>
      <c r="AM87" s="323"/>
      <c r="AN87" s="323"/>
      <c r="AO87" s="323"/>
      <c r="AP87" s="323"/>
      <c r="AQ87" s="323"/>
    </row>
    <row r="88" spans="1:53" ht="60.6" customHeight="1" x14ac:dyDescent="0.35">
      <c r="A88" s="299"/>
      <c r="B88" s="299"/>
      <c r="C88" s="299"/>
      <c r="D88" s="299"/>
      <c r="E88" s="299"/>
      <c r="F88" s="299"/>
      <c r="G88" s="299"/>
      <c r="H88" s="299"/>
      <c r="I88" s="299"/>
      <c r="J88" s="299"/>
      <c r="K88" s="299"/>
      <c r="L88" s="299"/>
      <c r="M88" s="299"/>
      <c r="N88" s="299"/>
      <c r="O88" s="299"/>
      <c r="P88" s="299"/>
      <c r="Q88" s="299"/>
      <c r="R88" s="299"/>
      <c r="S88" s="299"/>
      <c r="T88" s="299"/>
      <c r="U88" s="299"/>
      <c r="V88" s="299"/>
      <c r="W88" s="299"/>
      <c r="X88" s="299"/>
      <c r="Y88" s="299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</row>
    <row r="89" spans="1:53" ht="46.5" customHeight="1" x14ac:dyDescent="0.25">
      <c r="A89" s="282"/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5"/>
      <c r="AS89" s="25"/>
      <c r="AT89" s="25"/>
      <c r="AU89" s="25"/>
      <c r="AV89" s="25"/>
      <c r="AW89" s="25"/>
      <c r="AX89" s="25"/>
      <c r="AY89" s="25"/>
      <c r="AZ89" s="25"/>
      <c r="BA89" s="25"/>
    </row>
    <row r="90" spans="1:53" ht="21.75" customHeight="1" x14ac:dyDescent="0.25">
      <c r="A90" s="332"/>
      <c r="B90" s="332"/>
      <c r="C90" s="332"/>
      <c r="D90" s="332"/>
      <c r="E90" s="332"/>
      <c r="F90" s="332"/>
      <c r="G90" s="332"/>
      <c r="H90" s="332"/>
      <c r="I90" s="332"/>
      <c r="J90" s="332"/>
      <c r="K90" s="332"/>
      <c r="L90" s="332"/>
      <c r="M90" s="332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  <c r="AB90" s="332"/>
      <c r="AC90" s="332"/>
      <c r="AD90" s="332"/>
      <c r="AE90" s="332"/>
      <c r="AF90" s="332"/>
      <c r="AG90" s="332"/>
      <c r="AH90" s="332"/>
      <c r="AI90" s="332"/>
      <c r="AJ90" s="332"/>
      <c r="AK90" s="332"/>
      <c r="AL90" s="332"/>
      <c r="AM90" s="332"/>
      <c r="AN90" s="332"/>
      <c r="AO90" s="332"/>
      <c r="AP90" s="332"/>
      <c r="AQ90" s="332"/>
    </row>
    <row r="91" spans="1:53" x14ac:dyDescent="0.25">
      <c r="A91" s="334"/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  <c r="AA91" s="334"/>
      <c r="AB91" s="334"/>
      <c r="AC91" s="334"/>
      <c r="AD91" s="334"/>
      <c r="AE91" s="334"/>
      <c r="AF91" s="334"/>
      <c r="AG91" s="334"/>
      <c r="AH91" s="334"/>
      <c r="AI91" s="334"/>
      <c r="AJ91" s="334"/>
      <c r="AK91" s="334"/>
      <c r="AL91" s="334"/>
      <c r="AM91" s="334"/>
      <c r="AN91" s="334"/>
      <c r="AO91" s="334"/>
      <c r="AP91" s="334"/>
      <c r="AQ91" s="334"/>
    </row>
    <row r="92" spans="1:53" ht="23.25" customHeight="1" x14ac:dyDescent="0.25">
      <c r="A92" s="282"/>
      <c r="B92" s="282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42"/>
      <c r="AS92" s="242"/>
      <c r="AT92" s="242"/>
      <c r="AU92" s="242"/>
      <c r="AV92" s="242"/>
      <c r="AW92" s="242"/>
      <c r="AX92" s="242"/>
    </row>
    <row r="103" spans="41:41" x14ac:dyDescent="0.25">
      <c r="AO103" s="246" t="s">
        <v>33</v>
      </c>
    </row>
  </sheetData>
  <mergeCells count="26">
    <mergeCell ref="AR12:BA12"/>
    <mergeCell ref="AS13:BA13"/>
    <mergeCell ref="A91:AQ91"/>
    <mergeCell ref="A5:BA5"/>
    <mergeCell ref="A6:BA6"/>
    <mergeCell ref="A8:BA8"/>
    <mergeCell ref="A9:BA9"/>
    <mergeCell ref="AH12:AQ12"/>
    <mergeCell ref="A88:Y88"/>
    <mergeCell ref="Z88:BA88"/>
    <mergeCell ref="A92:AQ92"/>
    <mergeCell ref="A10:AQ10"/>
    <mergeCell ref="A11:A14"/>
    <mergeCell ref="B11:B14"/>
    <mergeCell ref="C11:C14"/>
    <mergeCell ref="A89:AQ89"/>
    <mergeCell ref="A90:AQ90"/>
    <mergeCell ref="A87:AQ87"/>
    <mergeCell ref="E13:M13"/>
    <mergeCell ref="D12:M12"/>
    <mergeCell ref="N12:W12"/>
    <mergeCell ref="O13:W13"/>
    <mergeCell ref="X12:AG12"/>
    <mergeCell ref="Y13:AG13"/>
    <mergeCell ref="AI13:AQ13"/>
    <mergeCell ref="D11:BA11"/>
  </mergeCells>
  <pageMargins left="0.23622047244094491" right="0.23622047244094491" top="0.74803149606299213" bottom="0.74803149606299213" header="0.31496062992125984" footer="0.31496062992125984"/>
  <pageSetup paperSize="9" scale="37" fitToHeight="0" orientation="landscape" horizontalDpi="4294967295" verticalDpi="4294967295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23</vt:i4>
      </vt:variant>
    </vt:vector>
  </HeadingPairs>
  <TitlesOfParts>
    <vt:vector size="35" baseType="lpstr">
      <vt:lpstr>1</vt:lpstr>
      <vt:lpstr>2</vt:lpstr>
      <vt:lpstr>3.1</vt:lpstr>
      <vt:lpstr>3.2</vt:lpstr>
      <vt:lpstr>3.3</vt:lpstr>
      <vt:lpstr>3.4</vt:lpstr>
      <vt:lpstr>3.5</vt:lpstr>
      <vt:lpstr>4</vt:lpstr>
      <vt:lpstr>5</vt:lpstr>
      <vt:lpstr>6</vt:lpstr>
      <vt:lpstr>7</vt:lpstr>
      <vt:lpstr>8</vt:lpstr>
      <vt:lpstr>'1'!Заголовки_для_печати</vt:lpstr>
      <vt:lpstr>'2'!Заголовки_для_печати</vt:lpstr>
      <vt:lpstr>'3.1'!Заголовки_для_печати</vt:lpstr>
      <vt:lpstr>'3.2'!Заголовки_для_печати</vt:lpstr>
      <vt:lpstr>'3.3'!Заголовки_для_печати</vt:lpstr>
      <vt:lpstr>'3.4'!Заголовки_для_печати</vt:lpstr>
      <vt:lpstr>'3.5'!Заголовки_для_печати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'1'!Область_печати</vt:lpstr>
      <vt:lpstr>'2'!Область_печати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Мосина Татьяна Николаевна</cp:lastModifiedBy>
  <cp:lastPrinted>2021-07-16T10:28:28Z</cp:lastPrinted>
  <dcterms:created xsi:type="dcterms:W3CDTF">2009-07-27T10:10:26Z</dcterms:created>
  <dcterms:modified xsi:type="dcterms:W3CDTF">2021-08-03T03:52:55Z</dcterms:modified>
</cp:coreProperties>
</file>