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г\КОРРЕКТИРОВКА МЕР 2020 г\МОЯ КОРРЕКТИРОВКА МЕР 2020 Г УТВ ПЛАНА С НДС\"/>
    </mc:Choice>
  </mc:AlternateContent>
  <bookViews>
    <workbookView xWindow="0" yWindow="0" windowWidth="28800" windowHeight="11700"/>
  </bookViews>
  <sheets>
    <sheet name="3 2018-2020" sheetId="1" r:id="rId1"/>
  </sheets>
  <definedNames>
    <definedName name="_xlnm.Print_Area" localSheetId="0">'3 2018-2020'!$A$1:$AK$105</definedName>
  </definedNames>
  <calcPr calcId="162913"/>
</workbook>
</file>

<file path=xl/calcChain.xml><?xml version="1.0" encoding="utf-8"?>
<calcChain xmlns="http://schemas.openxmlformats.org/spreadsheetml/2006/main">
  <c r="P53" i="1" l="1"/>
  <c r="R58" i="1"/>
  <c r="S58" i="1"/>
  <c r="T58" i="1"/>
  <c r="Q58" i="1"/>
  <c r="R55" i="1"/>
  <c r="S55" i="1"/>
  <c r="T55" i="1"/>
  <c r="Q55" i="1"/>
  <c r="P79" i="1" l="1"/>
  <c r="AH79" i="1"/>
  <c r="P77" i="1"/>
  <c r="R77" i="1"/>
  <c r="P71" i="1"/>
  <c r="P69" i="1"/>
  <c r="P70" i="1"/>
  <c r="P67" i="1"/>
  <c r="P68" i="1"/>
  <c r="P65" i="1"/>
  <c r="P66" i="1"/>
  <c r="P64" i="1"/>
  <c r="P62" i="1"/>
  <c r="P63" i="1"/>
  <c r="P61" i="1"/>
  <c r="P60" i="1"/>
  <c r="P59" i="1"/>
  <c r="P58" i="1"/>
  <c r="P57" i="1"/>
  <c r="P56" i="1"/>
  <c r="P55" i="1"/>
  <c r="P54" i="1"/>
  <c r="P50" i="1"/>
  <c r="AH77" i="1" l="1"/>
  <c r="T79" i="1"/>
  <c r="R79" i="1" s="1"/>
  <c r="AI78" i="1" l="1"/>
  <c r="AI77" i="1"/>
  <c r="AI76" i="1"/>
  <c r="AJ75" i="1"/>
  <c r="AI75" i="1"/>
  <c r="AJ73" i="1"/>
  <c r="AI73" i="1"/>
  <c r="AJ72" i="1"/>
  <c r="AI72" i="1"/>
  <c r="AJ71" i="1"/>
  <c r="AI71" i="1"/>
  <c r="AJ70" i="1"/>
  <c r="AI70" i="1"/>
  <c r="AJ69" i="1"/>
  <c r="AI69" i="1"/>
  <c r="AJ68" i="1"/>
  <c r="AI68" i="1"/>
  <c r="AJ67" i="1"/>
  <c r="AI67" i="1"/>
  <c r="AJ66" i="1"/>
  <c r="AI66" i="1"/>
  <c r="AJ65" i="1"/>
  <c r="AI65" i="1"/>
  <c r="AJ64" i="1"/>
  <c r="AI64" i="1"/>
  <c r="AJ63" i="1"/>
  <c r="AI63" i="1"/>
  <c r="AJ62" i="1"/>
  <c r="AI62" i="1"/>
  <c r="AJ61" i="1"/>
  <c r="AI61" i="1"/>
  <c r="AJ60" i="1"/>
  <c r="AI60" i="1"/>
  <c r="AJ59" i="1"/>
  <c r="AI59" i="1"/>
  <c r="AJ57" i="1"/>
  <c r="AI57" i="1"/>
  <c r="AJ56" i="1"/>
  <c r="AI56" i="1"/>
  <c r="AJ54" i="1"/>
  <c r="AI54" i="1"/>
  <c r="AJ50" i="1"/>
  <c r="AI50" i="1"/>
  <c r="AK68" i="1" l="1"/>
  <c r="AK69" i="1" s="1"/>
  <c r="AG47" i="1" l="1"/>
  <c r="AD49" i="1"/>
  <c r="AD47" i="1" s="1"/>
  <c r="AE49" i="1"/>
  <c r="AE47" i="1" s="1"/>
  <c r="AF49" i="1"/>
  <c r="AF47" i="1" s="1"/>
  <c r="AG49" i="1"/>
  <c r="AH49" i="1"/>
  <c r="AH47" i="1" s="1"/>
  <c r="AJ55" i="1"/>
  <c r="AJ49" i="1"/>
  <c r="AJ47" i="1" s="1"/>
  <c r="AJ23" i="1"/>
  <c r="AJ22" i="1"/>
  <c r="AJ21" i="1"/>
  <c r="AJ58" i="1" l="1"/>
  <c r="AI49" i="1"/>
  <c r="AI47" i="1" s="1"/>
  <c r="AI21" i="1"/>
  <c r="AI22" i="1"/>
  <c r="AI23" i="1"/>
  <c r="AG79" i="1" l="1"/>
  <c r="AI79" i="1" s="1"/>
  <c r="AG78" i="1"/>
  <c r="AG77" i="1"/>
  <c r="AG76" i="1"/>
  <c r="AE75" i="1"/>
  <c r="AE74" i="1"/>
  <c r="AE73" i="1"/>
  <c r="AE72" i="1"/>
  <c r="AE67" i="1"/>
  <c r="AE68" i="1"/>
  <c r="AE69" i="1"/>
  <c r="AE70" i="1"/>
  <c r="AE71" i="1"/>
  <c r="L49" i="1"/>
  <c r="L47" i="1" s="1"/>
  <c r="M49" i="1"/>
  <c r="M47" i="1" s="1"/>
  <c r="N49" i="1"/>
  <c r="N47" i="1" s="1"/>
  <c r="O49" i="1"/>
  <c r="O47" i="1" s="1"/>
  <c r="P49" i="1"/>
  <c r="P47" i="1" s="1"/>
  <c r="Q49" i="1"/>
  <c r="Q47" i="1" s="1"/>
  <c r="R49" i="1"/>
  <c r="R47" i="1" s="1"/>
  <c r="S49" i="1"/>
  <c r="S47" i="1" s="1"/>
  <c r="T49" i="1"/>
  <c r="T47" i="1" s="1"/>
  <c r="U49" i="1"/>
  <c r="U47" i="1" s="1"/>
  <c r="V49" i="1"/>
  <c r="V47" i="1" s="1"/>
  <c r="W49" i="1"/>
  <c r="W47" i="1" s="1"/>
  <c r="X49" i="1"/>
  <c r="X47" i="1" s="1"/>
  <c r="Y49" i="1"/>
  <c r="Y47" i="1" s="1"/>
  <c r="Z49" i="1"/>
  <c r="Z47" i="1" s="1"/>
  <c r="AA49" i="1"/>
  <c r="AA47" i="1" s="1"/>
  <c r="AB49" i="1"/>
  <c r="AB47" i="1" s="1"/>
  <c r="AC49" i="1"/>
  <c r="AC47" i="1" s="1"/>
  <c r="K49" i="1"/>
  <c r="K47" i="1" s="1"/>
  <c r="Y53" i="1"/>
  <c r="Y51" i="1" s="1"/>
  <c r="AE66" i="1"/>
  <c r="AE56" i="1"/>
  <c r="AE60" i="1"/>
  <c r="AE59" i="1"/>
  <c r="AE57" i="1"/>
  <c r="AE55" i="1" s="1"/>
  <c r="N51" i="1"/>
  <c r="O51" i="1"/>
  <c r="K53" i="1"/>
  <c r="K51" i="1" s="1"/>
  <c r="L53" i="1"/>
  <c r="L51" i="1" s="1"/>
  <c r="M53" i="1"/>
  <c r="M51" i="1" s="1"/>
  <c r="N53" i="1"/>
  <c r="O53" i="1"/>
  <c r="Q53" i="1"/>
  <c r="Q51" i="1" s="1"/>
  <c r="S53" i="1"/>
  <c r="S51" i="1" s="1"/>
  <c r="T53" i="1"/>
  <c r="T51" i="1" s="1"/>
  <c r="U53" i="1"/>
  <c r="U51" i="1" s="1"/>
  <c r="V53" i="1"/>
  <c r="V51" i="1" s="1"/>
  <c r="W53" i="1"/>
  <c r="W51" i="1" s="1"/>
  <c r="AA53" i="1"/>
  <c r="AA51" i="1" s="1"/>
  <c r="AB53" i="1"/>
  <c r="AB51" i="1" s="1"/>
  <c r="AD58" i="1"/>
  <c r="AF58" i="1"/>
  <c r="AG58" i="1"/>
  <c r="AH58" i="1"/>
  <c r="AD55" i="1"/>
  <c r="AD53" i="1" s="1"/>
  <c r="AD51" i="1" s="1"/>
  <c r="AF55" i="1"/>
  <c r="AG55" i="1"/>
  <c r="AH55" i="1"/>
  <c r="AC58" i="1"/>
  <c r="AC55" i="1"/>
  <c r="AC53" i="1" s="1"/>
  <c r="AC51" i="1" s="1"/>
  <c r="Z75" i="1"/>
  <c r="Z73" i="1"/>
  <c r="Z72" i="1"/>
  <c r="Z67" i="1"/>
  <c r="Z68" i="1"/>
  <c r="Z69" i="1"/>
  <c r="Z70" i="1"/>
  <c r="Z71" i="1"/>
  <c r="Z66" i="1"/>
  <c r="Z60" i="1"/>
  <c r="Z59" i="1"/>
  <c r="Z57" i="1"/>
  <c r="Z56" i="1"/>
  <c r="X79" i="1"/>
  <c r="X53" i="1" s="1"/>
  <c r="X51" i="1" s="1"/>
  <c r="R53" i="1"/>
  <c r="R51" i="1" s="1"/>
  <c r="U46" i="1" l="1"/>
  <c r="U25" i="1" s="1"/>
  <c r="K46" i="1"/>
  <c r="V46" i="1"/>
  <c r="R46" i="1"/>
  <c r="N46" i="1"/>
  <c r="AE58" i="1"/>
  <c r="X46" i="1"/>
  <c r="T46" i="1"/>
  <c r="T25" i="1" s="1"/>
  <c r="W46" i="1"/>
  <c r="S46" i="1"/>
  <c r="O46" i="1"/>
  <c r="V25" i="1"/>
  <c r="N25" i="1"/>
  <c r="AC46" i="1"/>
  <c r="M46" i="1"/>
  <c r="AA46" i="1"/>
  <c r="W25" i="1"/>
  <c r="O25" i="1"/>
  <c r="Y46" i="1"/>
  <c r="Q46" i="1"/>
  <c r="AB46" i="1"/>
  <c r="L46" i="1"/>
  <c r="AI55" i="1"/>
  <c r="AI58" i="1"/>
  <c r="AG53" i="1"/>
  <c r="AG51" i="1" s="1"/>
  <c r="AG46" i="1" s="1"/>
  <c r="AG25" i="1" s="1"/>
  <c r="AE53" i="1"/>
  <c r="AE51" i="1" s="1"/>
  <c r="AE46" i="1" s="1"/>
  <c r="E25" i="1"/>
  <c r="F25" i="1"/>
  <c r="G25" i="1"/>
  <c r="H25" i="1"/>
  <c r="I25" i="1"/>
  <c r="J25" i="1"/>
  <c r="AK25" i="1"/>
  <c r="D25" i="1"/>
  <c r="S25" i="1" l="1"/>
  <c r="R25" i="1"/>
  <c r="X25" i="1"/>
  <c r="K25" i="1"/>
  <c r="AD46" i="1"/>
  <c r="L25" i="1"/>
  <c r="Y25" i="1"/>
  <c r="Q25" i="1"/>
  <c r="M25" i="1"/>
  <c r="AB25" i="1"/>
  <c r="AA25" i="1"/>
  <c r="AC25" i="1"/>
  <c r="AE25" i="1"/>
  <c r="AD25" i="1" l="1"/>
  <c r="Z78" i="1" l="1"/>
  <c r="Z76" i="1"/>
  <c r="AJ79" i="1"/>
  <c r="Z79" i="1"/>
  <c r="AH78" i="1"/>
  <c r="AJ78" i="1" s="1"/>
  <c r="AH76" i="1"/>
  <c r="AJ76" i="1" s="1"/>
  <c r="AF74" i="1" l="1"/>
  <c r="P74" i="1" s="1"/>
  <c r="AF53" i="1" l="1"/>
  <c r="AF51" i="1" s="1"/>
  <c r="AF46" i="1" s="1"/>
  <c r="AI74" i="1"/>
  <c r="AI53" i="1" s="1"/>
  <c r="AI51" i="1" s="1"/>
  <c r="AI46" i="1" s="1"/>
  <c r="AJ74" i="1"/>
  <c r="AI25" i="1" l="1"/>
  <c r="AF25" i="1"/>
  <c r="P51" i="1"/>
  <c r="P46" i="1" s="1"/>
  <c r="Z77" i="1"/>
  <c r="Z53" i="1"/>
  <c r="Z51" i="1" s="1"/>
  <c r="Z46" i="1" s="1"/>
  <c r="AJ77" i="1"/>
  <c r="AJ53" i="1" s="1"/>
  <c r="AJ51" i="1" s="1"/>
  <c r="AJ46" i="1" s="1"/>
  <c r="AH53" i="1" l="1"/>
  <c r="AH51" i="1" s="1"/>
  <c r="AH46" i="1" s="1"/>
  <c r="AJ25" i="1"/>
  <c r="Z25" i="1"/>
  <c r="P25" i="1"/>
  <c r="AH25" i="1" l="1"/>
</calcChain>
</file>

<file path=xl/comments1.xml><?xml version="1.0" encoding="utf-8"?>
<comments xmlns="http://schemas.openxmlformats.org/spreadsheetml/2006/main">
  <authors>
    <author>Дергач Виктория Владимировна</author>
  </authors>
  <commentList>
    <comment ref="AI15" authorId="0" shapeId="0">
      <text>
        <r>
          <rPr>
            <b/>
            <sz val="12"/>
            <color indexed="81"/>
            <rFont val="Tahoma"/>
            <family val="2"/>
            <charset val="204"/>
          </rPr>
          <t>Дергач Виктория Владимировна:</t>
        </r>
        <r>
          <rPr>
            <sz val="12"/>
            <color indexed="81"/>
            <rFont val="Tahoma"/>
            <family val="2"/>
            <charset val="204"/>
          </rPr>
          <t xml:space="preserve">
 ст. 30=сумме планируемых объемов освоения инвестиций по инвест проекту, имеющему в составе наименования заголовка слово "План" или слова "Утвержденный план", в отношении каждого  года, незавершенного по состоянию на планируемую дату раскрытия инф, и фактических объемов освоения инвестиций по инвест проекту в отношении каждого года, завершенного по состоянию на планируемую дату раскрытия информации.</t>
        </r>
      </text>
    </comment>
    <comment ref="AJ15" authorId="0" shapeId="0">
      <text>
        <r>
          <rPr>
            <b/>
            <sz val="12"/>
            <color indexed="81"/>
            <rFont val="Tahoma"/>
            <family val="2"/>
            <charset val="204"/>
          </rPr>
          <t>Дергач Виктория Владимировна:</t>
        </r>
        <r>
          <rPr>
            <sz val="12"/>
            <color indexed="81"/>
            <rFont val="Tahoma"/>
            <family val="2"/>
            <charset val="204"/>
          </rPr>
          <t xml:space="preserve">
ст. 31=сумме планируемых объемов освоения инвестиций по инвест проекту, имеющих в составе наименования заголовка слова "Предложение по корректировке утвержденного плана", незавершенному по состоянию на планируемую дату раскрытия инф, и фактических объемов освоения инвестиций по инвест проекту, завершенному по состоянию на планируемую дату раскрытия информации.</t>
        </r>
      </text>
    </comment>
    <comment ref="P16" authorId="0" shapeId="0">
      <text>
        <r>
          <rPr>
            <b/>
            <sz val="12"/>
            <color indexed="81"/>
            <rFont val="Tahoma"/>
            <family val="2"/>
            <charset val="204"/>
          </rPr>
          <t>Дергач Виктория Владимировна:</t>
        </r>
        <r>
          <rPr>
            <sz val="12"/>
            <color indexed="81"/>
            <rFont val="Tahoma"/>
            <family val="2"/>
            <charset val="204"/>
          </rPr>
          <t xml:space="preserve">
Если информация раскрывается в один из годов периода реализации программы, то:
ст. 16=Σст. 28 или ст.29 </t>
        </r>
      </text>
    </comment>
  </commentList>
</comments>
</file>

<file path=xl/sharedStrings.xml><?xml version="1.0" encoding="utf-8"?>
<sst xmlns="http://schemas.openxmlformats.org/spreadsheetml/2006/main" count="2430" uniqueCount="218">
  <si>
    <t>Приложение № 3</t>
  </si>
  <si>
    <t>Форма 3. План освоения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</si>
  <si>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</si>
  <si>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</si>
  <si>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</si>
  <si>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</si>
  <si>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</si>
  <si>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</si>
  <si>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</si>
  <si>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</si>
  <si>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</si>
  <si>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 xml:space="preserve">Текущая стадия реализации инвестиционного проекта  </t>
  </si>
  <si>
    <t>Год начала  реализации инвестиционного проекта</t>
  </si>
  <si>
    <t>Год окончания реализации инвестиционного проекта</t>
  </si>
  <si>
    <t>Оценка полной стоимости в прогнозных ценах соответствующих лет, 
млн рублей (без НДС)</t>
  </si>
  <si>
    <t>Остаток освоения капитальных вложений, 
млн рублей (без НДС)</t>
  </si>
  <si>
    <t>Освоение капитальных вложений в прогнозных ценах соответствующих лет, млн рублей  (без НДС)</t>
  </si>
  <si>
    <t>Краткое обоснование корректировки утвержденного плана</t>
  </si>
  <si>
    <t>Предложение по корректировке утвержденного  плана</t>
  </si>
  <si>
    <t>Итого за период реализации инвестиционной программы
(предложение по корректировке утвержденного плана)</t>
  </si>
  <si>
    <t>Предложение по корректировке утвержденного плана</t>
  </si>
  <si>
    <t>Всего, в т.ч.:</t>
  </si>
  <si>
    <t>проектно-изыскательские работы</t>
  </si>
  <si>
    <t>строительные работы, реконструкция, монтаж оборудования</t>
  </si>
  <si>
    <t>оборудование</t>
  </si>
  <si>
    <t>прочие затраты</t>
  </si>
  <si>
    <t>в базисном уровне цен</t>
  </si>
  <si>
    <t>в прогнозных ценах соответствующих лет</t>
  </si>
  <si>
    <t xml:space="preserve">Факт 
</t>
  </si>
  <si>
    <t>29.1</t>
  </si>
  <si>
    <t>29.2</t>
  </si>
  <si>
    <t>29.3</t>
  </si>
  <si>
    <t>29.4</t>
  </si>
  <si>
    <t>29.5</t>
  </si>
  <si>
    <t>29.6</t>
  </si>
  <si>
    <t>нд</t>
  </si>
  <si>
    <t>2018 год</t>
  </si>
  <si>
    <t>2019 год</t>
  </si>
  <si>
    <t>2020 год</t>
  </si>
  <si>
    <t>Утвержденный план</t>
  </si>
  <si>
    <t>1.2.2.2</t>
  </si>
  <si>
    <t>З</t>
  </si>
  <si>
    <t>План на 01.01.2017 года</t>
  </si>
  <si>
    <t xml:space="preserve">Фактический объем освоения капитальных вложений на 01.01.года 2017
, млн рублей 
(без НДС) </t>
  </si>
  <si>
    <t>Освоение капитальных вложений 2017 года в прогнозных ценах соответствующих лет, млн рублей (без НДС)</t>
  </si>
  <si>
    <t>к приказу Министерства промышленности, энергетики и жилищно-коммунального хозяйства Красноярского края</t>
  </si>
  <si>
    <t>Факт</t>
  </si>
  <si>
    <t>1.2.2.2.</t>
  </si>
  <si>
    <r>
      <t>Полная сметная стоимость инвестиционного проекта в соответствии с утвержденной проектной документацией</t>
    </r>
    <r>
      <rPr>
        <vertAlign val="superscript"/>
        <sz val="14"/>
        <rFont val="Times New Roman"/>
        <family val="1"/>
        <charset val="204"/>
      </rPr>
      <t xml:space="preserve"> </t>
    </r>
    <r>
      <rPr>
        <sz val="14"/>
        <rFont val="Times New Roman"/>
        <family val="1"/>
        <charset val="204"/>
      </rPr>
      <t>в базисном уровне цен, млн рублей (без НДС)</t>
    </r>
  </si>
  <si>
    <t>Мероприятие выполнено за счет других источников финансирования</t>
  </si>
  <si>
    <t>Мероприятие выполнено в 2017 году в рамках капитального ремонта</t>
  </si>
  <si>
    <t>Неисполнение обязательств ООО "Квадро Электрик" по договору подряда № КрасКом-18/757 от 03.10.18</t>
  </si>
  <si>
    <t>Отклонение обусловлено применением коэффициента тендерного снижения цены</t>
  </si>
  <si>
    <t>Частичное неисполнение обязательств ООО "Квадро Электрик" по договору подряда № КрасКом-18/757 от 03.10.18</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</si>
  <si>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</si>
  <si>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</si>
  <si>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</si>
  <si>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</si>
  <si>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</si>
  <si>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</si>
  <si>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 xml:space="preserve">Договор на услуги по разработке проектной документации на мероприятия по модернизации  электрических сетей. </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</si>
  <si>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</si>
  <si>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</si>
  <si>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</si>
  <si>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</si>
  <si>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</si>
  <si>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</si>
  <si>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</si>
  <si>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</si>
  <si>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</si>
  <si>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</si>
  <si>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H_0000024554</t>
  </si>
  <si>
    <t>H_ИНФ05163</t>
  </si>
  <si>
    <t>H_ИНФ07306</t>
  </si>
  <si>
    <t>H_ИНФ06443</t>
  </si>
  <si>
    <t>H_00000001</t>
  </si>
  <si>
    <t>H_ИНФ12181</t>
  </si>
  <si>
    <t>H_СТР09762</t>
  </si>
  <si>
    <t>H_СТР09756</t>
  </si>
  <si>
    <t>H_СТР09763</t>
  </si>
  <si>
    <t>H_ИНФ11307</t>
  </si>
  <si>
    <t>H_ИНФ07094</t>
  </si>
  <si>
    <t>H_ИНФ04670</t>
  </si>
  <si>
    <t>H_ИНФ04691</t>
  </si>
  <si>
    <t>H_ИНФ04680</t>
  </si>
  <si>
    <t>H_ИНФ04678</t>
  </si>
  <si>
    <t>H_00000002</t>
  </si>
  <si>
    <t>H_СТР09765</t>
  </si>
  <si>
    <t>H_ИНФ05400</t>
  </si>
  <si>
    <t>H_00000003</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</si>
  <si>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t>
  </si>
  <si>
    <t>J_СТР09754</t>
  </si>
  <si>
    <t>1З, 2З</t>
  </si>
  <si>
    <t>2019</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</si>
  <si>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ВЛ-6 кВ ф. 92-28 марки АС-50 мм² длиной 0,450 км на самонесущий провод марки СИП-3 1х95 мм² длиной 0,450 км; замена провода марки А-50 мм² длиной 0,600 км на самонесущий провод марки СИП-4 (4х70) мм² длиной 0,600 км; замена вводов, напряжением 0,22 кВ, в жилые дома по ул. ул. 2-я Боровая, 6-63 длиной 0,700 км</t>
  </si>
  <si>
    <t>ЭJ_СТР09758</t>
  </si>
  <si>
    <t>ЭJ_СТР09754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</si>
  <si>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t>
  </si>
  <si>
    <t>J_СТР09758</t>
  </si>
  <si>
    <t>ЭH_СТР09758</t>
  </si>
  <si>
    <t>ЭH_СТР09754</t>
  </si>
  <si>
    <t xml:space="preserve">Ветхое состояние сетей. </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</si>
  <si>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ВЛ-6 кВ ф. 92-28 марки АС-70 мм² длиной 0,333 км на самонесущий провод марки СИП-3 1х95 мм² длиной 0,333 км; замена кабельных вводов, напряжением 0,4 кВ, от КТП-975А до опор ВЛ-0,4 кВ марки АВВГ (3х95) мм² длиной 0,1 км на кабельные ввода марки АВВГ (4х185) мм² длиной 0,1 км; замена вводов, напряжением 0,22 кВ, в жилые дома по ул. Экскурсантов, 5-31, ул. Туристская, 1-31, ул. Рощевая, 1-19, пер, Односторонний, 2-7 длиной 1,600 км</t>
  </si>
  <si>
    <t>Ветхое состояние сетей</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</si>
  <si>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</si>
  <si>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</si>
  <si>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</si>
  <si>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</si>
  <si>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</si>
  <si>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</si>
  <si>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</si>
  <si>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</si>
  <si>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</si>
  <si>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</si>
  <si>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</si>
  <si>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</si>
  <si>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</si>
  <si>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</si>
  <si>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</si>
  <si>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Красноярский край</t>
  </si>
  <si>
    <t>1.1</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</si>
  <si>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</si>
  <si>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</si>
  <si>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</si>
  <si>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</si>
  <si>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</si>
  <si>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</si>
  <si>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</si>
  <si>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</si>
  <si>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</si>
  <si>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</si>
  <si>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</si>
  <si>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</si>
  <si>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</si>
  <si>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</si>
  <si>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</si>
  <si>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</si>
  <si>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</si>
  <si>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</si>
  <si>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</si>
  <si>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</si>
  <si>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</si>
  <si>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</si>
  <si>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</si>
  <si>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</si>
  <si>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</si>
  <si>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</si>
  <si>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</si>
  <si>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</si>
  <si>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</si>
  <si>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</si>
  <si>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</si>
  <si>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</si>
  <si>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</si>
  <si>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</si>
  <si>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</si>
  <si>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</si>
  <si>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</si>
  <si>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</si>
  <si>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</si>
  <si>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</si>
  <si>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</si>
  <si>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</si>
  <si>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</si>
  <si>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</si>
  <si>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</si>
  <si>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Модернизация, техническое перевооружение линий электропередачи, всего, в том числе:</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</si>
  <si>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</si>
  <si>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</si>
  <si>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</si>
  <si>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</si>
  <si>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</si>
  <si>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</si>
  <si>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</si>
  <si>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</si>
  <si>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</si>
  <si>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</si>
  <si>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</si>
  <si>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</si>
  <si>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</si>
  <si>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</si>
  <si>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</si>
  <si>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</si>
  <si>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</si>
  <si>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</si>
  <si>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</si>
  <si>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</si>
  <si>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</si>
  <si>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</si>
  <si>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</si>
  <si>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</si>
  <si>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</si>
  <si>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</si>
  <si>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</si>
  <si>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</si>
  <si>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</si>
  <si>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</si>
  <si>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</si>
  <si>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</si>
  <si>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</si>
  <si>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</si>
  <si>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</si>
  <si>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</si>
  <si>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</si>
  <si>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</si>
  <si>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Год раскрытия информации: 2020 год</t>
  </si>
  <si>
    <t>Приказом Министерства промышленности, энергетики и торговли Красноярского края от 27.10.2017 № 08-111 (в ред. Приказа Министерства промышленности, энергетики и ЖКХ Красноярского края от 16.07.2018 № 08-100, в ред. Приказа Министерства промышленности, энергетики и ЖКХ Красноярского края от 31.07.2019 № 08-111 )</t>
  </si>
  <si>
    <t>На 01.01.2020 года</t>
  </si>
  <si>
    <t>Предложения по корректировке утвержденного плана на 01.01.2020</t>
  </si>
  <si>
    <t>К_ИНФ07164</t>
  </si>
  <si>
    <t>Итого за период реализации инвестиционной программы
(план)</t>
  </si>
  <si>
    <t>Неисполнение обязательств в 2018 году ООО "Квадро Электрик" по договору подряда № КрасКом-18/757 от 03.10.18</t>
  </si>
  <si>
    <t>Мероприятие выполнено в 2019 году за счет других источников финансирования</t>
  </si>
  <si>
    <t>К мероприятию по замене кабельных линий 10 кВ ф. 10-13, ф. 10-32 добавлено мероприятие по установке двух комплектных распределительных устройств наружной установки типа "КРУН 10 кВ с 4-мя выключателями нагрузки"</t>
  </si>
  <si>
    <t>Не требуется</t>
  </si>
  <si>
    <t xml:space="preserve">Недополучение выручки по факту 2019 г. в связи с неоплатой со стороны территориальной сетевой организации (расторжение договора аренды ТП) и значительного изменения объема потребления по расходным договорам. </t>
  </si>
  <si>
    <t>от "_______"____________2020 г</t>
  </si>
  <si>
    <t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</si>
</sst>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000"/>
    <numFmt numFmtId="166" formatCode="#,##0_ ;\-#,##0\ "/>
    <numFmt numFmtId="167" formatCode="_-* #,##0.00\ _р_._-;\-* #,##0.00\ _р_._-;_-* &quot;-&quot;??\ _р_._-;_-@_-"/>
    <numFmt numFmtId="168" formatCode="0.0000000000"/>
  </numFmts>
  <fonts count="34" x14ac:knownFonts="1">
    <font>
      <sz val="12"/>
      <name val="Times New Roman"/>
      <family val="1"/>
      <charset val="204"/>
    </font>
    <font>
      <sz val="11"/>
      <color theme="1"/>
      <name val="Calibri"/>
      <family val="2"/>
      <charset val="204"/>
      <scheme val="minor"/>
    </font>
    <font>
      <sz val="12"/>
      <name val="Times New Roman"/>
      <family val="1"/>
      <charset val="204"/>
    </font>
    <font>
      <sz val="11"/>
      <color theme="1"/>
      <name val="Calibri"/>
      <family val="2"/>
      <scheme val="minor"/>
    </font>
    <font>
      <b/>
      <sz val="14"/>
      <name val="Times New Roman"/>
      <family val="1"/>
      <charset val="204"/>
    </font>
    <font>
      <sz val="14"/>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0"/>
      <name val="Times New Roman"/>
      <family val="1"/>
      <charset val="204"/>
    </font>
    <font>
      <sz val="11"/>
      <color indexed="17"/>
      <name val="Calibri"/>
      <family val="2"/>
      <charset val="204"/>
    </font>
    <font>
      <vertAlign val="superscript"/>
      <sz val="14"/>
      <name val="Times New Roman"/>
      <family val="1"/>
      <charset val="204"/>
    </font>
    <font>
      <b/>
      <sz val="12"/>
      <color indexed="81"/>
      <name val="Tahoma"/>
      <family val="2"/>
      <charset val="204"/>
    </font>
    <font>
      <sz val="12"/>
      <color indexed="81"/>
      <name val="Tahoma"/>
      <family val="2"/>
      <charset val="204"/>
    </font>
    <font>
      <sz val="14"/>
      <color theme="0" tint="-0.499984740745262"/>
      <name val="Times New Roman"/>
      <family val="1"/>
      <charset val="204"/>
    </font>
    <font>
      <b/>
      <sz val="14"/>
      <color theme="0" tint="-0.499984740745262"/>
      <name val="Times New Roman"/>
      <family val="1"/>
      <charset val="204"/>
    </font>
  </fonts>
  <fills count="32">
    <fill>
      <patternFill patternType="none"/>
    </fill>
    <fill>
      <patternFill patternType="gray125"/>
    </fill>
    <fill>
      <patternFill patternType="solid">
        <fgColor theme="7" tint="0.59999389629810485"/>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0.14999847407452621"/>
        <bgColor indexed="64"/>
      </patternFill>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s>
  <borders count="23">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233">
    <xf numFmtId="0" fontId="0" fillId="0" borderId="0"/>
    <xf numFmtId="0" fontId="3" fillId="0" borderId="0"/>
    <xf numFmtId="0" fontId="2" fillId="0" borderId="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9" borderId="0" applyNumberFormat="0" applyBorder="0" applyAlignment="0" applyProtection="0"/>
    <xf numFmtId="0" fontId="6" fillId="12" borderId="0" applyNumberFormat="0" applyBorder="0" applyAlignment="0" applyProtection="0"/>
    <xf numFmtId="0" fontId="6" fillId="15" borderId="0" applyNumberFormat="0" applyBorder="0" applyAlignment="0" applyProtection="0"/>
    <xf numFmtId="0" fontId="7" fillId="16"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8" fillId="0" borderId="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23" borderId="0" applyNumberFormat="0" applyBorder="0" applyAlignment="0" applyProtection="0"/>
    <xf numFmtId="0" fontId="9" fillId="11" borderId="14" applyNumberFormat="0" applyAlignment="0" applyProtection="0"/>
    <xf numFmtId="0" fontId="10" fillId="24" borderId="15" applyNumberFormat="0" applyAlignment="0" applyProtection="0"/>
    <xf numFmtId="0" fontId="11" fillId="24" borderId="14" applyNumberFormat="0" applyAlignment="0" applyProtection="0"/>
    <xf numFmtId="0" fontId="12" fillId="0" borderId="16" applyNumberFormat="0" applyFill="0" applyAlignment="0" applyProtection="0"/>
    <xf numFmtId="0" fontId="13" fillId="0" borderId="17" applyNumberFormat="0" applyFill="0" applyAlignment="0" applyProtection="0"/>
    <xf numFmtId="0" fontId="14" fillId="0" borderId="18" applyNumberFormat="0" applyFill="0" applyAlignment="0" applyProtection="0"/>
    <xf numFmtId="0" fontId="14" fillId="0" borderId="0" applyNumberFormat="0" applyFill="0" applyBorder="0" applyAlignment="0" applyProtection="0"/>
    <xf numFmtId="0" fontId="15" fillId="0" borderId="19" applyNumberFormat="0" applyFill="0" applyAlignment="0" applyProtection="0"/>
    <xf numFmtId="0" fontId="16" fillId="25" borderId="20" applyNumberFormat="0" applyAlignment="0" applyProtection="0"/>
    <xf numFmtId="0" fontId="17" fillId="0" borderId="0" applyNumberFormat="0" applyFill="0" applyBorder="0" applyAlignment="0" applyProtection="0"/>
    <xf numFmtId="0" fontId="18" fillId="26" borderId="0" applyNumberFormat="0" applyBorder="0" applyAlignment="0" applyProtection="0"/>
    <xf numFmtId="0" fontId="19" fillId="0" borderId="0"/>
    <xf numFmtId="0" fontId="20" fillId="0" borderId="0"/>
    <xf numFmtId="0" fontId="20" fillId="0" borderId="0"/>
    <xf numFmtId="0" fontId="2" fillId="0" borderId="0"/>
    <xf numFmtId="0" fontId="19" fillId="0" borderId="0"/>
    <xf numFmtId="0" fontId="2" fillId="0" borderId="0"/>
    <xf numFmtId="0" fontId="21" fillId="0" borderId="0"/>
    <xf numFmtId="0" fontId="2"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3" applyBorder="0" applyAlignment="0">
      <alignment horizontal="center" wrapText="1"/>
    </xf>
    <xf numFmtId="0" fontId="22" fillId="7" borderId="0" applyNumberFormat="0" applyBorder="0" applyAlignment="0" applyProtection="0"/>
    <xf numFmtId="0" fontId="23" fillId="0" borderId="0" applyNumberFormat="0" applyFill="0" applyBorder="0" applyAlignment="0" applyProtection="0"/>
    <xf numFmtId="0" fontId="6" fillId="27" borderId="21" applyNumberFormat="0" applyFont="0" applyAlignment="0" applyProtection="0"/>
    <xf numFmtId="9" fontId="19" fillId="0" borderId="0" applyFont="0" applyFill="0" applyBorder="0" applyAlignment="0" applyProtection="0"/>
    <xf numFmtId="9" fontId="2" fillId="0" borderId="0" applyFont="0" applyFill="0" applyBorder="0" applyAlignment="0" applyProtection="0"/>
    <xf numFmtId="0" fontId="24" fillId="0" borderId="22" applyNumberFormat="0" applyFill="0" applyAlignment="0" applyProtection="0"/>
    <xf numFmtId="0" fontId="25" fillId="0" borderId="0"/>
    <xf numFmtId="0" fontId="26" fillId="0" borderId="0" applyNumberFormat="0" applyFill="0" applyBorder="0" applyAlignment="0" applyProtection="0"/>
    <xf numFmtId="0" fontId="27" fillId="0" borderId="0">
      <alignment horizontal="center"/>
    </xf>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9"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0" fontId="27" fillId="0" borderId="0">
      <alignment horizontal="left" vertical="top"/>
    </xf>
    <xf numFmtId="0" fontId="28" fillId="8" borderId="0" applyNumberFormat="0" applyBorder="0" applyAlignment="0" applyProtection="0"/>
  </cellStyleXfs>
  <cellXfs count="203">
    <xf numFmtId="0" fontId="0" fillId="0" borderId="0" xfId="0"/>
    <xf numFmtId="0" fontId="4" fillId="0" borderId="0" xfId="0" applyFont="1" applyFill="1" applyAlignment="1"/>
    <xf numFmtId="0" fontId="5" fillId="0" borderId="0" xfId="2" applyFont="1" applyAlignment="1">
      <alignment horizontal="right"/>
    </xf>
    <xf numFmtId="0" fontId="4" fillId="0" borderId="0" xfId="0" applyFont="1" applyFill="1" applyAlignment="1">
      <alignment vertical="center"/>
    </xf>
    <xf numFmtId="0" fontId="5" fillId="0" borderId="0" xfId="0" applyFont="1" applyFill="1" applyAlignment="1"/>
    <xf numFmtId="0" fontId="4" fillId="0" borderId="0" xfId="1" applyFont="1" applyAlignment="1">
      <alignment vertical="center"/>
    </xf>
    <xf numFmtId="0" fontId="4" fillId="0" borderId="0" xfId="1" applyFont="1" applyAlignment="1">
      <alignment horizontal="center" vertical="center"/>
    </xf>
    <xf numFmtId="0" fontId="5" fillId="0" borderId="0" xfId="0" applyFont="1" applyFill="1"/>
    <xf numFmtId="1" fontId="4" fillId="2" borderId="3" xfId="1" applyNumberFormat="1" applyFont="1" applyFill="1" applyBorder="1" applyAlignment="1">
      <alignment horizontal="center" vertical="center" wrapText="1"/>
    </xf>
    <xf numFmtId="1" fontId="5" fillId="0" borderId="3" xfId="1" applyNumberFormat="1" applyFont="1" applyBorder="1" applyAlignment="1">
      <alignment horizontal="center" vertical="center" wrapText="1"/>
    </xf>
    <xf numFmtId="0" fontId="5" fillId="0" borderId="0" xfId="0" applyFont="1"/>
    <xf numFmtId="1" fontId="5" fillId="3" borderId="3" xfId="1" applyNumberFormat="1" applyFont="1" applyFill="1" applyBorder="1" applyAlignment="1">
      <alignment horizontal="center" vertical="center" wrapText="1"/>
    </xf>
    <xf numFmtId="1" fontId="4" fillId="4" borderId="3" xfId="1" applyNumberFormat="1" applyFont="1" applyFill="1" applyBorder="1" applyAlignment="1">
      <alignment horizontal="center" vertical="center" wrapText="1"/>
    </xf>
    <xf numFmtId="1" fontId="4" fillId="5" borderId="3" xfId="1" applyNumberFormat="1" applyFont="1" applyFill="1" applyBorder="1" applyAlignment="1">
      <alignment horizontal="center" vertical="center" wrapText="1"/>
    </xf>
    <xf numFmtId="1" fontId="5" fillId="0" borderId="3" xfId="1" applyNumberFormat="1" applyFont="1" applyBorder="1" applyAlignment="1">
      <alignment horizontal="left" vertical="center" wrapText="1"/>
    </xf>
    <xf numFmtId="1" fontId="5" fillId="0" borderId="4" xfId="1" applyNumberFormat="1" applyFont="1" applyBorder="1" applyAlignment="1">
      <alignment horizontal="center" vertical="center" wrapText="1"/>
    </xf>
    <xf numFmtId="1" fontId="5" fillId="0" borderId="4" xfId="1" applyNumberFormat="1" applyFont="1" applyBorder="1" applyAlignment="1">
      <alignment horizontal="left" vertical="center" wrapText="1"/>
    </xf>
    <xf numFmtId="1" fontId="5" fillId="28" borderId="3" xfId="1" applyNumberFormat="1" applyFont="1" applyFill="1" applyBorder="1" applyAlignment="1">
      <alignment horizontal="center" vertical="center" wrapText="1"/>
    </xf>
    <xf numFmtId="2" fontId="5" fillId="28" borderId="3" xfId="1" applyNumberFormat="1" applyFont="1" applyFill="1" applyBorder="1" applyAlignment="1">
      <alignment horizontal="left" vertical="center" wrapText="1"/>
    </xf>
    <xf numFmtId="165" fontId="5" fillId="0" borderId="0" xfId="0" applyNumberFormat="1" applyFont="1" applyFill="1" applyAlignment="1"/>
    <xf numFmtId="0" fontId="4" fillId="0" borderId="0" xfId="1" applyFont="1" applyAlignment="1"/>
    <xf numFmtId="1" fontId="5" fillId="0" borderId="13" xfId="0" applyNumberFormat="1" applyFont="1" applyFill="1" applyBorder="1" applyAlignment="1">
      <alignment horizontal="center" vertical="center" wrapText="1"/>
    </xf>
    <xf numFmtId="0" fontId="5" fillId="0" borderId="3" xfId="2" applyFont="1" applyFill="1" applyBorder="1" applyAlignment="1">
      <alignment horizontal="center" vertical="center" textRotation="90" wrapText="1"/>
    </xf>
    <xf numFmtId="1" fontId="5" fillId="0" borderId="3" xfId="0" applyNumberFormat="1" applyFont="1" applyFill="1" applyBorder="1" applyAlignment="1">
      <alignment horizontal="center" vertical="center" wrapText="1"/>
    </xf>
    <xf numFmtId="49" fontId="5" fillId="0" borderId="3" xfId="0" applyNumberFormat="1" applyFont="1" applyFill="1" applyBorder="1" applyAlignment="1">
      <alignment horizontal="center" vertical="center" wrapText="1"/>
    </xf>
    <xf numFmtId="2" fontId="4" fillId="2" borderId="3" xfId="0" applyNumberFormat="1" applyFont="1" applyFill="1" applyBorder="1" applyAlignment="1">
      <alignment horizontal="center" vertical="center"/>
    </xf>
    <xf numFmtId="0" fontId="4" fillId="2" borderId="3" xfId="0" applyFont="1" applyFill="1" applyBorder="1" applyAlignment="1">
      <alignment horizontal="center" vertical="center"/>
    </xf>
    <xf numFmtId="165" fontId="4" fillId="2" borderId="3" xfId="0" applyNumberFormat="1" applyFont="1" applyFill="1" applyBorder="1" applyAlignment="1">
      <alignment horizontal="center" vertical="center"/>
    </xf>
    <xf numFmtId="2" fontId="5" fillId="0" borderId="3" xfId="0" applyNumberFormat="1" applyFont="1" applyFill="1" applyBorder="1" applyAlignment="1">
      <alignment horizontal="center" vertical="center"/>
    </xf>
    <xf numFmtId="1" fontId="5" fillId="0" borderId="3" xfId="0" applyNumberFormat="1" applyFont="1" applyFill="1" applyBorder="1" applyAlignment="1">
      <alignment horizontal="center" vertical="center"/>
    </xf>
    <xf numFmtId="165" fontId="5" fillId="0" borderId="3" xfId="0" applyNumberFormat="1" applyFont="1" applyFill="1" applyBorder="1" applyAlignment="1">
      <alignment horizontal="center" vertical="center"/>
    </xf>
    <xf numFmtId="0" fontId="5" fillId="0" borderId="0" xfId="0" applyFont="1" applyFill="1" applyAlignment="1">
      <alignment vertical="center"/>
    </xf>
    <xf numFmtId="165" fontId="5" fillId="0" borderId="0" xfId="0" applyNumberFormat="1" applyFont="1" applyFill="1" applyAlignment="1">
      <alignment vertical="center"/>
    </xf>
    <xf numFmtId="0" fontId="5" fillId="0" borderId="0" xfId="0" applyFont="1" applyAlignment="1">
      <alignment vertical="center"/>
    </xf>
    <xf numFmtId="2" fontId="5" fillId="3" borderId="3" xfId="0" applyNumberFormat="1" applyFont="1" applyFill="1" applyBorder="1" applyAlignment="1">
      <alignment horizontal="center" vertical="center"/>
    </xf>
    <xf numFmtId="1" fontId="5" fillId="3" borderId="3" xfId="0" applyNumberFormat="1" applyFont="1" applyFill="1" applyBorder="1" applyAlignment="1">
      <alignment horizontal="center" vertical="center"/>
    </xf>
    <xf numFmtId="0" fontId="5" fillId="3" borderId="3" xfId="0" applyFont="1" applyFill="1" applyBorder="1" applyAlignment="1">
      <alignment horizontal="center" vertical="center"/>
    </xf>
    <xf numFmtId="0" fontId="5" fillId="3" borderId="0" xfId="0" applyFont="1" applyFill="1" applyAlignment="1">
      <alignment vertical="center"/>
    </xf>
    <xf numFmtId="165" fontId="4" fillId="0" borderId="0" xfId="0" applyNumberFormat="1" applyFont="1" applyFill="1" applyAlignment="1">
      <alignment horizontal="right" vertical="center"/>
    </xf>
    <xf numFmtId="0" fontId="4" fillId="2" borderId="0" xfId="0" applyFont="1" applyFill="1" applyAlignment="1">
      <alignment vertical="center"/>
    </xf>
    <xf numFmtId="2" fontId="4" fillId="4" borderId="3" xfId="0" applyNumberFormat="1" applyFont="1" applyFill="1" applyBorder="1" applyAlignment="1">
      <alignment horizontal="center" vertical="center"/>
    </xf>
    <xf numFmtId="0" fontId="4" fillId="4" borderId="3" xfId="0" applyFont="1" applyFill="1" applyBorder="1" applyAlignment="1">
      <alignment horizontal="center" vertical="center"/>
    </xf>
    <xf numFmtId="165" fontId="4" fillId="4" borderId="3" xfId="0" applyNumberFormat="1" applyFont="1" applyFill="1" applyBorder="1" applyAlignment="1">
      <alignment horizontal="center" vertical="center"/>
    </xf>
    <xf numFmtId="0" fontId="4" fillId="4" borderId="0" xfId="0" applyFont="1" applyFill="1" applyAlignment="1">
      <alignment vertical="center"/>
    </xf>
    <xf numFmtId="2" fontId="5" fillId="0" borderId="3" xfId="0" applyNumberFormat="1" applyFont="1" applyBorder="1" applyAlignment="1">
      <alignment horizontal="center" vertical="center"/>
    </xf>
    <xf numFmtId="2" fontId="4" fillId="5" borderId="3" xfId="0" applyNumberFormat="1" applyFont="1" applyFill="1" applyBorder="1" applyAlignment="1">
      <alignment horizontal="center" vertical="center"/>
    </xf>
    <xf numFmtId="1" fontId="4" fillId="5" borderId="3" xfId="0" applyNumberFormat="1" applyFont="1" applyFill="1" applyBorder="1" applyAlignment="1">
      <alignment horizontal="center" vertical="center"/>
    </xf>
    <xf numFmtId="0" fontId="4" fillId="5" borderId="3" xfId="0" applyFont="1" applyFill="1" applyBorder="1" applyAlignment="1">
      <alignment horizontal="center" vertical="center"/>
    </xf>
    <xf numFmtId="165" fontId="4" fillId="5" borderId="3" xfId="0" applyNumberFormat="1" applyFont="1" applyFill="1" applyBorder="1" applyAlignment="1">
      <alignment horizontal="center" vertical="center"/>
    </xf>
    <xf numFmtId="0" fontId="4" fillId="5" borderId="0" xfId="0" applyFont="1" applyFill="1" applyAlignment="1">
      <alignment vertical="center"/>
    </xf>
    <xf numFmtId="165" fontId="5" fillId="0" borderId="4" xfId="0" applyNumberFormat="1" applyFont="1" applyFill="1" applyBorder="1" applyAlignment="1">
      <alignment horizontal="center" vertical="center"/>
    </xf>
    <xf numFmtId="165" fontId="4" fillId="0" borderId="3" xfId="0" applyNumberFormat="1" applyFont="1" applyFill="1" applyBorder="1" applyAlignment="1">
      <alignment horizontal="center" vertical="center"/>
    </xf>
    <xf numFmtId="2" fontId="5" fillId="0" borderId="4" xfId="0" applyNumberFormat="1" applyFont="1" applyBorder="1" applyAlignment="1">
      <alignment horizontal="center" vertical="center"/>
    </xf>
    <xf numFmtId="2" fontId="5" fillId="0" borderId="4" xfId="0" applyNumberFormat="1" applyFont="1" applyFill="1" applyBorder="1" applyAlignment="1">
      <alignment horizontal="center" vertical="center"/>
    </xf>
    <xf numFmtId="1" fontId="5" fillId="0" borderId="4" xfId="0" applyNumberFormat="1" applyFont="1" applyFill="1" applyBorder="1" applyAlignment="1">
      <alignment horizontal="center" vertical="center"/>
    </xf>
    <xf numFmtId="0" fontId="5" fillId="0" borderId="4" xfId="0" applyFont="1" applyFill="1" applyBorder="1" applyAlignment="1">
      <alignment horizontal="center" vertical="center"/>
    </xf>
    <xf numFmtId="0" fontId="5" fillId="29" borderId="3" xfId="2" applyFont="1" applyFill="1" applyBorder="1" applyAlignment="1">
      <alignment horizontal="center" vertical="center"/>
    </xf>
    <xf numFmtId="0" fontId="5" fillId="0" borderId="0" xfId="0" applyFont="1" applyFill="1" applyBorder="1" applyAlignment="1">
      <alignment vertical="center"/>
    </xf>
    <xf numFmtId="0" fontId="5" fillId="0" borderId="0" xfId="0" applyFont="1" applyBorder="1" applyAlignment="1">
      <alignment vertical="center"/>
    </xf>
    <xf numFmtId="2" fontId="5" fillId="28" borderId="4" xfId="0" applyNumberFormat="1" applyFont="1" applyFill="1" applyBorder="1" applyAlignment="1">
      <alignment horizontal="center" vertical="center"/>
    </xf>
    <xf numFmtId="2" fontId="5" fillId="28" borderId="3" xfId="0" applyNumberFormat="1" applyFont="1" applyFill="1" applyBorder="1" applyAlignment="1">
      <alignment horizontal="center" vertical="center"/>
    </xf>
    <xf numFmtId="1" fontId="5" fillId="28" borderId="3" xfId="0" applyNumberFormat="1" applyFont="1" applyFill="1" applyBorder="1" applyAlignment="1">
      <alignment horizontal="center" vertical="center"/>
    </xf>
    <xf numFmtId="0" fontId="5" fillId="28" borderId="4" xfId="0" applyFont="1" applyFill="1" applyBorder="1" applyAlignment="1">
      <alignment horizontal="center" vertical="center"/>
    </xf>
    <xf numFmtId="165" fontId="5" fillId="28" borderId="4" xfId="0" applyNumberFormat="1" applyFont="1" applyFill="1" applyBorder="1" applyAlignment="1">
      <alignment horizontal="center" vertical="center"/>
    </xf>
    <xf numFmtId="0" fontId="5" fillId="28" borderId="3" xfId="0" applyFont="1" applyFill="1" applyBorder="1" applyAlignment="1">
      <alignment horizontal="center" vertical="center"/>
    </xf>
    <xf numFmtId="165" fontId="4" fillId="28" borderId="4" xfId="0" applyNumberFormat="1" applyFont="1" applyFill="1" applyBorder="1" applyAlignment="1">
      <alignment horizontal="center" vertical="center"/>
    </xf>
    <xf numFmtId="165" fontId="5" fillId="28" borderId="3" xfId="0" applyNumberFormat="1" applyFont="1" applyFill="1" applyBorder="1" applyAlignment="1">
      <alignment horizontal="center" vertical="center"/>
    </xf>
    <xf numFmtId="0" fontId="5" fillId="28" borderId="0" xfId="0" applyFont="1" applyFill="1" applyAlignment="1">
      <alignment vertical="center"/>
    </xf>
    <xf numFmtId="1" fontId="5" fillId="28" borderId="3" xfId="1" applyNumberFormat="1" applyFont="1" applyFill="1" applyBorder="1" applyAlignment="1">
      <alignment horizontal="left" vertical="center" wrapText="1"/>
    </xf>
    <xf numFmtId="165" fontId="4" fillId="28" borderId="3" xfId="0" applyNumberFormat="1" applyFont="1" applyFill="1" applyBorder="1" applyAlignment="1">
      <alignment horizontal="center" vertical="center"/>
    </xf>
    <xf numFmtId="1" fontId="5" fillId="28" borderId="4" xfId="0" applyNumberFormat="1" applyFont="1" applyFill="1" applyBorder="1" applyAlignment="1">
      <alignment horizontal="center" vertical="center"/>
    </xf>
    <xf numFmtId="165" fontId="5" fillId="29" borderId="3" xfId="2" applyNumberFormat="1" applyFont="1" applyFill="1" applyBorder="1" applyAlignment="1">
      <alignment horizontal="center" vertical="center"/>
    </xf>
    <xf numFmtId="0" fontId="5" fillId="0" borderId="4" xfId="0" applyFont="1" applyBorder="1" applyAlignment="1">
      <alignment horizontal="center" vertical="center" wrapText="1"/>
    </xf>
    <xf numFmtId="0" fontId="5" fillId="0" borderId="13" xfId="0" applyFont="1" applyBorder="1" applyAlignment="1">
      <alignment horizontal="center" vertical="center" wrapText="1"/>
    </xf>
    <xf numFmtId="1" fontId="5" fillId="0" borderId="0" xfId="0" applyNumberFormat="1" applyFont="1" applyFill="1"/>
    <xf numFmtId="0" fontId="5" fillId="0" borderId="0" xfId="1" applyFont="1" applyFill="1" applyAlignment="1"/>
    <xf numFmtId="0" fontId="5" fillId="0" borderId="0" xfId="1" applyFont="1" applyFill="1" applyAlignment="1">
      <alignment wrapText="1"/>
    </xf>
    <xf numFmtId="0" fontId="5" fillId="0" borderId="0" xfId="1" applyFont="1" applyFill="1"/>
    <xf numFmtId="1" fontId="4" fillId="0" borderId="0" xfId="0" applyNumberFormat="1" applyFont="1" applyFill="1" applyAlignment="1">
      <alignment horizontal="center"/>
    </xf>
    <xf numFmtId="165" fontId="4" fillId="0" borderId="0" xfId="0" applyNumberFormat="1" applyFont="1" applyFill="1" applyAlignment="1">
      <alignment horizontal="center"/>
    </xf>
    <xf numFmtId="0" fontId="5" fillId="0" borderId="0" xfId="1" applyFont="1" applyAlignment="1">
      <alignment vertical="center"/>
    </xf>
    <xf numFmtId="0" fontId="5" fillId="0" borderId="0" xfId="1" applyFont="1" applyAlignment="1">
      <alignment horizontal="center" vertical="center"/>
    </xf>
    <xf numFmtId="1" fontId="5" fillId="0" borderId="0" xfId="1" applyNumberFormat="1" applyFont="1" applyAlignment="1">
      <alignment vertical="center"/>
    </xf>
    <xf numFmtId="165" fontId="5" fillId="0" borderId="0" xfId="1" applyNumberFormat="1" applyFont="1" applyAlignment="1">
      <alignment vertical="center"/>
    </xf>
    <xf numFmtId="0" fontId="5" fillId="0" borderId="0" xfId="1" applyFont="1" applyAlignment="1">
      <alignment vertical="top"/>
    </xf>
    <xf numFmtId="0" fontId="5" fillId="0" borderId="0" xfId="1" applyFont="1" applyAlignment="1">
      <alignment horizontal="center" vertical="top"/>
    </xf>
    <xf numFmtId="1" fontId="5" fillId="0" borderId="0" xfId="1" applyNumberFormat="1" applyFont="1" applyAlignment="1">
      <alignment vertical="top"/>
    </xf>
    <xf numFmtId="165" fontId="5" fillId="0" borderId="0" xfId="1" applyNumberFormat="1" applyFont="1" applyAlignment="1">
      <alignment vertical="top"/>
    </xf>
    <xf numFmtId="165" fontId="5" fillId="0" borderId="0" xfId="1" applyNumberFormat="1" applyFont="1" applyAlignment="1">
      <alignment horizontal="center" vertical="top"/>
    </xf>
    <xf numFmtId="0" fontId="5" fillId="0" borderId="0" xfId="1" applyFont="1" applyAlignment="1"/>
    <xf numFmtId="1" fontId="5" fillId="0" borderId="0" xfId="0" applyNumberFormat="1" applyFont="1" applyFill="1" applyAlignment="1"/>
    <xf numFmtId="165" fontId="5" fillId="0" borderId="0" xfId="0" applyNumberFormat="1" applyFont="1" applyFill="1" applyAlignment="1">
      <alignment horizontal="center"/>
    </xf>
    <xf numFmtId="1" fontId="4" fillId="0" borderId="0" xfId="0" applyNumberFormat="1" applyFont="1" applyFill="1" applyBorder="1" applyAlignment="1">
      <alignment vertical="top"/>
    </xf>
    <xf numFmtId="165" fontId="5" fillId="0" borderId="3" xfId="0" applyNumberFormat="1" applyFont="1" applyFill="1" applyBorder="1" applyAlignment="1">
      <alignment horizontal="center" vertical="center" wrapText="1"/>
    </xf>
    <xf numFmtId="0" fontId="5" fillId="30" borderId="0" xfId="0" applyFont="1" applyFill="1" applyBorder="1" applyAlignment="1">
      <alignment vertical="center"/>
    </xf>
    <xf numFmtId="0" fontId="5" fillId="0" borderId="0" xfId="0" applyFont="1" applyAlignment="1">
      <alignment horizontal="center"/>
    </xf>
    <xf numFmtId="1" fontId="5" fillId="0" borderId="0" xfId="0" applyNumberFormat="1" applyFont="1"/>
    <xf numFmtId="165" fontId="4" fillId="31" borderId="3" xfId="0" applyNumberFormat="1" applyFont="1" applyFill="1" applyBorder="1" applyAlignment="1">
      <alignment horizontal="center" vertical="center" wrapText="1"/>
    </xf>
    <xf numFmtId="165" fontId="5" fillId="31" borderId="3" xfId="0" applyNumberFormat="1" applyFont="1" applyFill="1" applyBorder="1" applyAlignment="1">
      <alignment horizontal="center" vertical="center" wrapText="1"/>
    </xf>
    <xf numFmtId="165" fontId="4" fillId="0" borderId="4" xfId="0" applyNumberFormat="1" applyFont="1" applyFill="1" applyBorder="1" applyAlignment="1">
      <alignment horizontal="center" vertical="center"/>
    </xf>
    <xf numFmtId="1" fontId="5" fillId="31" borderId="4" xfId="1" applyNumberFormat="1" applyFont="1" applyFill="1" applyBorder="1" applyAlignment="1">
      <alignment horizontal="center" vertical="center" wrapText="1"/>
    </xf>
    <xf numFmtId="2" fontId="5" fillId="31" borderId="4" xfId="1" applyNumberFormat="1" applyFont="1" applyFill="1" applyBorder="1" applyAlignment="1">
      <alignment horizontal="left" vertical="center" wrapText="1"/>
    </xf>
    <xf numFmtId="2" fontId="5" fillId="31" borderId="4" xfId="0" applyNumberFormat="1" applyFont="1" applyFill="1" applyBorder="1" applyAlignment="1">
      <alignment horizontal="center" vertical="center"/>
    </xf>
    <xf numFmtId="1" fontId="5" fillId="31" borderId="4" xfId="0" applyNumberFormat="1" applyFont="1" applyFill="1" applyBorder="1" applyAlignment="1">
      <alignment horizontal="center" vertical="center"/>
    </xf>
    <xf numFmtId="49" fontId="5" fillId="31" borderId="4" xfId="0" applyNumberFormat="1" applyFont="1" applyFill="1" applyBorder="1" applyAlignment="1">
      <alignment horizontal="center" vertical="center"/>
    </xf>
    <xf numFmtId="0" fontId="5" fillId="31" borderId="4" xfId="0" applyFont="1" applyFill="1" applyBorder="1" applyAlignment="1">
      <alignment horizontal="center" vertical="center" wrapText="1"/>
    </xf>
    <xf numFmtId="0" fontId="5" fillId="31" borderId="0" xfId="0" applyFont="1" applyFill="1" applyBorder="1" applyAlignment="1">
      <alignment vertical="center"/>
    </xf>
    <xf numFmtId="0" fontId="5" fillId="31" borderId="0" xfId="0" applyFont="1" applyFill="1" applyAlignment="1">
      <alignment vertical="center"/>
    </xf>
    <xf numFmtId="1" fontId="5" fillId="29" borderId="3" xfId="1" applyNumberFormat="1" applyFont="1" applyFill="1" applyBorder="1" applyAlignment="1">
      <alignment horizontal="center" vertical="center" wrapText="1"/>
    </xf>
    <xf numFmtId="1" fontId="5" fillId="29" borderId="3" xfId="1" applyNumberFormat="1" applyFont="1" applyFill="1" applyBorder="1" applyAlignment="1">
      <alignment horizontal="left" vertical="center" wrapText="1"/>
    </xf>
    <xf numFmtId="2" fontId="5" fillId="29" borderId="4" xfId="0" applyNumberFormat="1" applyFont="1" applyFill="1" applyBorder="1" applyAlignment="1">
      <alignment horizontal="center" vertical="center"/>
    </xf>
    <xf numFmtId="2" fontId="5" fillId="29" borderId="3" xfId="0" applyNumberFormat="1" applyFont="1" applyFill="1" applyBorder="1" applyAlignment="1">
      <alignment horizontal="center" vertical="center"/>
    </xf>
    <xf numFmtId="1" fontId="5" fillId="29" borderId="3" xfId="0" applyNumberFormat="1" applyFont="1" applyFill="1" applyBorder="1" applyAlignment="1">
      <alignment horizontal="center" vertical="center"/>
    </xf>
    <xf numFmtId="0" fontId="5" fillId="29" borderId="4" xfId="0" applyFont="1" applyFill="1" applyBorder="1" applyAlignment="1">
      <alignment horizontal="center" vertical="center"/>
    </xf>
    <xf numFmtId="165" fontId="5" fillId="29" borderId="4" xfId="0" applyNumberFormat="1" applyFont="1" applyFill="1" applyBorder="1" applyAlignment="1">
      <alignment horizontal="center" vertical="center"/>
    </xf>
    <xf numFmtId="165" fontId="4" fillId="29" borderId="4" xfId="0" applyNumberFormat="1" applyFont="1" applyFill="1" applyBorder="1" applyAlignment="1">
      <alignment horizontal="center" vertical="center"/>
    </xf>
    <xf numFmtId="0" fontId="5" fillId="29" borderId="3" xfId="0" applyFont="1" applyFill="1" applyBorder="1" applyAlignment="1">
      <alignment horizontal="center" vertical="center"/>
    </xf>
    <xf numFmtId="165" fontId="5" fillId="29" borderId="3" xfId="0" applyNumberFormat="1" applyFont="1" applyFill="1" applyBorder="1" applyAlignment="1">
      <alignment horizontal="center" vertical="center"/>
    </xf>
    <xf numFmtId="0" fontId="5" fillId="29" borderId="0" xfId="0" applyFont="1" applyFill="1" applyAlignment="1">
      <alignment vertical="center"/>
    </xf>
    <xf numFmtId="1" fontId="5" fillId="28" borderId="4" xfId="1" applyNumberFormat="1" applyFont="1" applyFill="1" applyBorder="1" applyAlignment="1">
      <alignment horizontal="center" vertical="center" wrapText="1"/>
    </xf>
    <xf numFmtId="1" fontId="5" fillId="28" borderId="4" xfId="1" applyNumberFormat="1" applyFont="1" applyFill="1" applyBorder="1" applyAlignment="1">
      <alignment horizontal="left" vertical="center" wrapText="1"/>
    </xf>
    <xf numFmtId="0" fontId="5" fillId="28" borderId="0" xfId="0" applyFont="1" applyFill="1" applyBorder="1" applyAlignment="1">
      <alignment vertical="center"/>
    </xf>
    <xf numFmtId="165" fontId="4" fillId="5" borderId="0" xfId="0" applyNumberFormat="1" applyFont="1" applyFill="1" applyAlignment="1">
      <alignment vertical="center"/>
    </xf>
    <xf numFmtId="0" fontId="5" fillId="0" borderId="13"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 xfId="0" applyFont="1" applyFill="1" applyBorder="1" applyAlignment="1">
      <alignment horizontal="center" vertical="center"/>
    </xf>
    <xf numFmtId="0" fontId="5" fillId="0" borderId="0" xfId="0" applyFont="1" applyFill="1" applyAlignment="1">
      <alignment horizontal="center"/>
    </xf>
    <xf numFmtId="0" fontId="4" fillId="0" borderId="0" xfId="0" applyFont="1" applyFill="1" applyAlignment="1">
      <alignment horizontal="center" vertical="center"/>
    </xf>
    <xf numFmtId="0" fontId="5" fillId="0" borderId="3" xfId="0" applyFont="1" applyFill="1" applyBorder="1" applyAlignment="1">
      <alignment horizontal="center" vertical="center" textRotation="90" wrapText="1"/>
    </xf>
    <xf numFmtId="0" fontId="4" fillId="0" borderId="0" xfId="0" applyFont="1" applyFill="1" applyAlignment="1">
      <alignment horizontal="center"/>
    </xf>
    <xf numFmtId="0" fontId="4" fillId="0" borderId="0" xfId="1" applyFont="1" applyFill="1"/>
    <xf numFmtId="0" fontId="4" fillId="0" borderId="0" xfId="0" applyFont="1" applyFill="1"/>
    <xf numFmtId="0" fontId="4" fillId="0" borderId="0" xfId="1" applyFont="1" applyAlignment="1">
      <alignment vertical="top"/>
    </xf>
    <xf numFmtId="0" fontId="4" fillId="0" borderId="3" xfId="0" applyFont="1" applyFill="1" applyBorder="1" applyAlignment="1">
      <alignment horizontal="center" vertical="center"/>
    </xf>
    <xf numFmtId="165" fontId="4" fillId="31" borderId="3" xfId="0" applyNumberFormat="1" applyFont="1" applyFill="1" applyBorder="1" applyAlignment="1">
      <alignment horizontal="center" vertical="center"/>
    </xf>
    <xf numFmtId="0" fontId="0" fillId="0" borderId="4" xfId="0" applyFont="1" applyBorder="1" applyAlignment="1">
      <alignment horizontal="center" vertical="center" wrapText="1"/>
    </xf>
    <xf numFmtId="0" fontId="0" fillId="28" borderId="4" xfId="0" applyFont="1" applyFill="1" applyBorder="1" applyAlignment="1">
      <alignment horizontal="center" vertical="center" wrapText="1"/>
    </xf>
    <xf numFmtId="2" fontId="5" fillId="3" borderId="3" xfId="1" applyNumberFormat="1" applyFont="1" applyFill="1" applyBorder="1" applyAlignment="1">
      <alignment horizontal="left" vertical="center" wrapText="1"/>
    </xf>
    <xf numFmtId="2" fontId="5" fillId="3" borderId="4" xfId="0" applyNumberFormat="1" applyFont="1" applyFill="1" applyBorder="1" applyAlignment="1">
      <alignment horizontal="center" vertical="center"/>
    </xf>
    <xf numFmtId="0" fontId="5" fillId="3" borderId="4" xfId="0" applyFont="1" applyFill="1" applyBorder="1" applyAlignment="1">
      <alignment horizontal="center" vertical="center"/>
    </xf>
    <xf numFmtId="165" fontId="5" fillId="3" borderId="4" xfId="0" applyNumberFormat="1" applyFont="1" applyFill="1" applyBorder="1" applyAlignment="1">
      <alignment horizontal="center" vertical="center"/>
    </xf>
    <xf numFmtId="165" fontId="5" fillId="3" borderId="3" xfId="0" applyNumberFormat="1" applyFont="1" applyFill="1" applyBorder="1" applyAlignment="1">
      <alignment horizontal="center" vertical="center"/>
    </xf>
    <xf numFmtId="165" fontId="4" fillId="3" borderId="3" xfId="0" applyNumberFormat="1" applyFont="1" applyFill="1" applyBorder="1" applyAlignment="1">
      <alignment horizontal="center" vertical="center"/>
    </xf>
    <xf numFmtId="0" fontId="0" fillId="3" borderId="3" xfId="0" applyFont="1" applyFill="1" applyBorder="1" applyAlignment="1">
      <alignment horizontal="center" vertical="center" wrapText="1"/>
    </xf>
    <xf numFmtId="0" fontId="5" fillId="3" borderId="0" xfId="0" applyFont="1" applyFill="1" applyBorder="1" applyAlignment="1">
      <alignment vertical="center"/>
    </xf>
    <xf numFmtId="1" fontId="5" fillId="3" borderId="4" xfId="1" applyNumberFormat="1" applyFont="1" applyFill="1" applyBorder="1" applyAlignment="1">
      <alignment horizontal="center" vertical="center" wrapText="1"/>
    </xf>
    <xf numFmtId="2" fontId="5" fillId="3" borderId="4" xfId="1" applyNumberFormat="1" applyFont="1" applyFill="1" applyBorder="1" applyAlignment="1">
      <alignment horizontal="left" vertical="center" wrapText="1"/>
    </xf>
    <xf numFmtId="1" fontId="5" fillId="3" borderId="4" xfId="0" applyNumberFormat="1" applyFont="1" applyFill="1" applyBorder="1" applyAlignment="1">
      <alignment horizontal="center" vertical="center"/>
    </xf>
    <xf numFmtId="165" fontId="4" fillId="3" borderId="4" xfId="0" applyNumberFormat="1" applyFont="1" applyFill="1" applyBorder="1" applyAlignment="1">
      <alignment horizontal="center" vertical="center"/>
    </xf>
    <xf numFmtId="1" fontId="5" fillId="3" borderId="4" xfId="1" applyNumberFormat="1" applyFont="1" applyFill="1" applyBorder="1" applyAlignment="1">
      <alignment horizontal="left" vertical="center" wrapText="1"/>
    </xf>
    <xf numFmtId="0" fontId="5" fillId="3" borderId="0" xfId="0" applyFont="1" applyFill="1" applyBorder="1" applyAlignment="1">
      <alignment horizontal="left" vertical="center"/>
    </xf>
    <xf numFmtId="2" fontId="5" fillId="3" borderId="4" xfId="1" applyNumberFormat="1" applyFont="1" applyFill="1" applyBorder="1" applyAlignment="1">
      <alignment horizontal="center" vertical="center"/>
    </xf>
    <xf numFmtId="0" fontId="5" fillId="3" borderId="4" xfId="1" applyFont="1" applyFill="1" applyBorder="1" applyAlignment="1">
      <alignment horizontal="center" vertical="center"/>
    </xf>
    <xf numFmtId="0" fontId="5" fillId="3" borderId="4" xfId="0" applyFont="1" applyFill="1" applyBorder="1" applyAlignment="1">
      <alignment horizontal="center" vertical="center" wrapText="1"/>
    </xf>
    <xf numFmtId="49" fontId="5" fillId="3" borderId="4" xfId="1" applyNumberFormat="1" applyFont="1" applyFill="1" applyBorder="1" applyAlignment="1">
      <alignment horizontal="center" vertical="center"/>
    </xf>
    <xf numFmtId="0" fontId="0" fillId="0" borderId="4" xfId="1" applyFont="1" applyFill="1" applyBorder="1" applyAlignment="1">
      <alignment horizontal="center" vertical="center"/>
    </xf>
    <xf numFmtId="2" fontId="32" fillId="0" borderId="3" xfId="0" applyNumberFormat="1" applyFont="1" applyFill="1" applyBorder="1" applyAlignment="1">
      <alignment horizontal="center" vertical="center"/>
    </xf>
    <xf numFmtId="1" fontId="32" fillId="0" borderId="3" xfId="0" applyNumberFormat="1" applyFont="1" applyFill="1" applyBorder="1" applyAlignment="1">
      <alignment horizontal="center" vertical="center"/>
    </xf>
    <xf numFmtId="0" fontId="32" fillId="0" borderId="3" xfId="0" applyFont="1" applyFill="1" applyBorder="1" applyAlignment="1">
      <alignment horizontal="center" vertical="center"/>
    </xf>
    <xf numFmtId="165" fontId="32" fillId="0" borderId="3" xfId="0" applyNumberFormat="1" applyFont="1" applyFill="1" applyBorder="1" applyAlignment="1">
      <alignment horizontal="center" vertical="center"/>
    </xf>
    <xf numFmtId="165" fontId="32" fillId="0" borderId="4" xfId="0" applyNumberFormat="1" applyFont="1" applyFill="1" applyBorder="1" applyAlignment="1">
      <alignment horizontal="center" vertical="center"/>
    </xf>
    <xf numFmtId="0" fontId="33" fillId="0" borderId="3" xfId="0" applyFont="1" applyFill="1" applyBorder="1" applyAlignment="1">
      <alignment horizontal="center" vertical="center"/>
    </xf>
    <xf numFmtId="2" fontId="5" fillId="31" borderId="4" xfId="1" applyNumberFormat="1" applyFont="1" applyFill="1" applyBorder="1" applyAlignment="1">
      <alignment horizontal="center" vertical="center"/>
    </xf>
    <xf numFmtId="49" fontId="5" fillId="31" borderId="4" xfId="1" applyNumberFormat="1" applyFont="1" applyFill="1" applyBorder="1" applyAlignment="1">
      <alignment horizontal="center" vertical="center"/>
    </xf>
    <xf numFmtId="165" fontId="5" fillId="31" borderId="4" xfId="0" applyNumberFormat="1" applyFont="1" applyFill="1" applyBorder="1" applyAlignment="1">
      <alignment horizontal="center" vertical="center"/>
    </xf>
    <xf numFmtId="1" fontId="5" fillId="0" borderId="3" xfId="1" applyNumberFormat="1" applyFont="1" applyFill="1" applyBorder="1" applyAlignment="1">
      <alignment horizontal="center" vertical="center" wrapText="1"/>
    </xf>
    <xf numFmtId="0" fontId="5" fillId="0" borderId="3" xfId="0" applyFont="1" applyFill="1" applyBorder="1" applyAlignment="1">
      <alignment horizontal="justify" vertical="center" wrapText="1"/>
    </xf>
    <xf numFmtId="165" fontId="5" fillId="0" borderId="3" xfId="2" applyNumberFormat="1" applyFont="1" applyBorder="1" applyAlignment="1">
      <alignment horizontal="center" vertical="center"/>
    </xf>
    <xf numFmtId="165" fontId="2" fillId="0" borderId="3" xfId="2" applyNumberFormat="1" applyFont="1" applyBorder="1" applyAlignment="1">
      <alignment horizontal="center" vertical="center"/>
    </xf>
    <xf numFmtId="165" fontId="5" fillId="28" borderId="3" xfId="2" applyNumberFormat="1" applyFont="1" applyFill="1" applyBorder="1" applyAlignment="1">
      <alignment horizontal="center" vertical="center"/>
    </xf>
    <xf numFmtId="165" fontId="5" fillId="3" borderId="3" xfId="2" applyNumberFormat="1" applyFont="1" applyFill="1" applyBorder="1" applyAlignment="1">
      <alignment horizontal="center" vertical="center"/>
    </xf>
    <xf numFmtId="165" fontId="2" fillId="0" borderId="0" xfId="2" applyNumberFormat="1" applyFont="1" applyAlignment="1">
      <alignment horizontal="center" vertical="center"/>
    </xf>
    <xf numFmtId="168" fontId="5" fillId="0" borderId="3" xfId="0" applyNumberFormat="1" applyFont="1" applyFill="1" applyBorder="1" applyAlignment="1">
      <alignment horizontal="center" vertical="center"/>
    </xf>
    <xf numFmtId="0" fontId="5" fillId="0" borderId="4"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 xfId="0" applyFont="1" applyFill="1" applyBorder="1" applyAlignment="1">
      <alignment horizontal="center" vertical="center"/>
    </xf>
    <xf numFmtId="0" fontId="5" fillId="0" borderId="3" xfId="0" applyFont="1" applyBorder="1" applyAlignment="1">
      <alignment horizontal="center" vertical="center" wrapText="1"/>
    </xf>
    <xf numFmtId="0" fontId="5" fillId="0" borderId="0" xfId="0" applyFont="1" applyFill="1" applyAlignment="1">
      <alignment horizontal="center"/>
    </xf>
    <xf numFmtId="0" fontId="4" fillId="0" borderId="0" xfId="0" applyFont="1" applyFill="1" applyAlignment="1">
      <alignment horizontal="center" vertical="center"/>
    </xf>
    <xf numFmtId="0" fontId="5" fillId="0" borderId="0" xfId="0" applyFont="1" applyFill="1" applyAlignment="1">
      <alignment horizontal="right"/>
    </xf>
    <xf numFmtId="0" fontId="5" fillId="0" borderId="0" xfId="0" applyFont="1" applyFill="1" applyBorder="1" applyAlignment="1">
      <alignment horizontal="center"/>
    </xf>
    <xf numFmtId="1" fontId="4" fillId="0" borderId="1" xfId="0" applyNumberFormat="1" applyFont="1" applyFill="1" applyBorder="1" applyAlignment="1">
      <alignment horizontal="center" vertical="top"/>
    </xf>
    <xf numFmtId="0" fontId="5" fillId="0" borderId="3" xfId="0" applyFont="1" applyFill="1" applyBorder="1" applyAlignment="1">
      <alignment horizontal="center" vertical="center" textRotation="90" wrapText="1"/>
    </xf>
    <xf numFmtId="1" fontId="5" fillId="0" borderId="3" xfId="0" applyNumberFormat="1" applyFont="1" applyFill="1" applyBorder="1" applyAlignment="1">
      <alignment horizontal="center" vertical="center" textRotation="90" wrapText="1"/>
    </xf>
    <xf numFmtId="0" fontId="5" fillId="0" borderId="4"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 xfId="0" applyFont="1" applyFill="1" applyBorder="1" applyAlignment="1">
      <alignment horizontal="center"/>
    </xf>
    <xf numFmtId="0" fontId="5" fillId="0" borderId="0" xfId="1" applyFont="1" applyFill="1" applyAlignment="1">
      <alignment horizontal="left"/>
    </xf>
    <xf numFmtId="0" fontId="5" fillId="0" borderId="0" xfId="1" applyFont="1" applyFill="1" applyAlignment="1">
      <alignment horizontal="left" wrapText="1"/>
    </xf>
    <xf numFmtId="0" fontId="4" fillId="0" borderId="0" xfId="0" applyFont="1" applyFill="1" applyAlignment="1">
      <alignment horizontal="center"/>
    </xf>
    <xf numFmtId="0" fontId="5" fillId="0" borderId="0" xfId="1" applyFont="1" applyAlignment="1">
      <alignment horizontal="right"/>
    </xf>
    <xf numFmtId="0" fontId="5" fillId="0" borderId="1" xfId="1" applyFont="1" applyBorder="1" applyAlignment="1">
      <alignment horizontal="center" vertical="center"/>
    </xf>
    <xf numFmtId="0" fontId="5" fillId="0" borderId="2" xfId="1" applyFont="1" applyBorder="1" applyAlignment="1">
      <alignment horizontal="center" vertical="top"/>
    </xf>
  </cellXfs>
  <cellStyles count="233">
    <cellStyle name="20% - Акцент1 2" xfId="3"/>
    <cellStyle name="20% - Акцент2 2" xfId="4"/>
    <cellStyle name="20% - Акцент3 2" xfId="5"/>
    <cellStyle name="20% - Акцент4 2" xfId="6"/>
    <cellStyle name="20% - Акцент5 2" xfId="7"/>
    <cellStyle name="20% - Акцент6 2" xfId="8"/>
    <cellStyle name="40% - Акцент1 2" xfId="9"/>
    <cellStyle name="40% - Акцент2 2" xfId="10"/>
    <cellStyle name="40% - Акцент3 2" xfId="11"/>
    <cellStyle name="40% - Акцент4 2" xfId="12"/>
    <cellStyle name="40% - Акцент5 2" xfId="13"/>
    <cellStyle name="40% - Акцент6 2" xfId="14"/>
    <cellStyle name="60% - Акцент1 2" xfId="15"/>
    <cellStyle name="60% - Акцент2 2" xfId="16"/>
    <cellStyle name="60% - Акцент3 2" xfId="17"/>
    <cellStyle name="60% - Акцент4 2" xfId="18"/>
    <cellStyle name="60% - Акцент5 2" xfId="19"/>
    <cellStyle name="60% - Акцент6 2" xfId="20"/>
    <cellStyle name="Normal 2" xfId="21"/>
    <cellStyle name="Акцент1 2" xfId="22"/>
    <cellStyle name="Акцент2 2" xfId="23"/>
    <cellStyle name="Акцент3 2" xfId="24"/>
    <cellStyle name="Акцент4 2" xfId="25"/>
    <cellStyle name="Акцент5 2" xfId="26"/>
    <cellStyle name="Акцент6 2" xfId="27"/>
    <cellStyle name="Ввод  2" xfId="28"/>
    <cellStyle name="Вывод 2" xfId="29"/>
    <cellStyle name="Вычисление 2" xfId="30"/>
    <cellStyle name="Заголовок 1 2" xfId="31"/>
    <cellStyle name="Заголовок 2 2" xfId="32"/>
    <cellStyle name="Заголовок 3 2" xfId="33"/>
    <cellStyle name="Заголовок 4 2" xfId="34"/>
    <cellStyle name="Итог 2" xfId="35"/>
    <cellStyle name="Контрольная ячейка 2" xfId="36"/>
    <cellStyle name="Название 2" xfId="37"/>
    <cellStyle name="Нейтральный 2" xfId="38"/>
    <cellStyle name="Обычный" xfId="0" builtinId="0"/>
    <cellStyle name="Обычный 12 2" xfId="39"/>
    <cellStyle name="Обычный 2" xfId="40"/>
    <cellStyle name="Обычный 2 26 2" xfId="41"/>
    <cellStyle name="Обычный 3" xfId="2"/>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2 2" xfId="51"/>
    <cellStyle name="Обычный 6 2 2 2 2" xfId="52"/>
    <cellStyle name="Обычный 6 2 2 2 2 2" xfId="53"/>
    <cellStyle name="Обычный 6 2 2 2 2 2 2" xfId="54"/>
    <cellStyle name="Обычный 6 2 2 2 2 2 3" xfId="55"/>
    <cellStyle name="Обычный 6 2 2 2 2 3" xfId="56"/>
    <cellStyle name="Обычный 6 2 2 2 2 4" xfId="57"/>
    <cellStyle name="Обычный 6 2 2 2 3" xfId="58"/>
    <cellStyle name="Обычный 6 2 2 2 3 2" xfId="59"/>
    <cellStyle name="Обычный 6 2 2 2 3 3" xfId="60"/>
    <cellStyle name="Обычный 6 2 2 2 4" xfId="61"/>
    <cellStyle name="Обычный 6 2 2 2 5" xfId="62"/>
    <cellStyle name="Обычный 6 2 2 3" xfId="63"/>
    <cellStyle name="Обычный 6 2 2 3 2" xfId="64"/>
    <cellStyle name="Обычный 6 2 2 3 2 2" xfId="65"/>
    <cellStyle name="Обычный 6 2 2 3 2 3" xfId="66"/>
    <cellStyle name="Обычный 6 2 2 3 3" xfId="67"/>
    <cellStyle name="Обычный 6 2 2 3 4" xfId="68"/>
    <cellStyle name="Обычный 6 2 2 4" xfId="69"/>
    <cellStyle name="Обычный 6 2 2 4 2" xfId="70"/>
    <cellStyle name="Обычный 6 2 2 4 2 2" xfId="71"/>
    <cellStyle name="Обычный 6 2 2 4 2 3" xfId="72"/>
    <cellStyle name="Обычный 6 2 2 4 3" xfId="73"/>
    <cellStyle name="Обычный 6 2 2 4 4" xfId="74"/>
    <cellStyle name="Обычный 6 2 2 5" xfId="75"/>
    <cellStyle name="Обычный 6 2 2 5 2" xfId="76"/>
    <cellStyle name="Обычный 6 2 2 5 3" xfId="77"/>
    <cellStyle name="Обычный 6 2 2 6" xfId="78"/>
    <cellStyle name="Обычный 6 2 2 7" xfId="79"/>
    <cellStyle name="Обычный 6 2 2 8" xfId="80"/>
    <cellStyle name="Обычный 6 2 3" xfId="81"/>
    <cellStyle name="Обычный 6 2 3 2" xfId="82"/>
    <cellStyle name="Обычный 6 2 3 2 2" xfId="83"/>
    <cellStyle name="Обычный 6 2 3 2 2 2" xfId="84"/>
    <cellStyle name="Обычный 6 2 3 2 2 2 2" xfId="85"/>
    <cellStyle name="Обычный 6 2 3 2 2 2 3" xfId="86"/>
    <cellStyle name="Обычный 6 2 3 2 2 3" xfId="87"/>
    <cellStyle name="Обычный 6 2 3 2 2 4" xfId="88"/>
    <cellStyle name="Обычный 6 2 3 2 3" xfId="89"/>
    <cellStyle name="Обычный 6 2 3 2 3 2" xfId="90"/>
    <cellStyle name="Обычный 6 2 3 2 3 3" xfId="91"/>
    <cellStyle name="Обычный 6 2 3 2 4" xfId="92"/>
    <cellStyle name="Обычный 6 2 3 2 5" xfId="93"/>
    <cellStyle name="Обычный 6 2 3 3" xfId="94"/>
    <cellStyle name="Обычный 6 2 3 3 2" xfId="95"/>
    <cellStyle name="Обычный 6 2 3 3 2 2" xfId="96"/>
    <cellStyle name="Обычный 6 2 3 3 2 3" xfId="97"/>
    <cellStyle name="Обычный 6 2 3 3 3" xfId="98"/>
    <cellStyle name="Обычный 6 2 3 3 4" xfId="99"/>
    <cellStyle name="Обычный 6 2 3 4" xfId="100"/>
    <cellStyle name="Обычный 6 2 3 4 2" xfId="101"/>
    <cellStyle name="Обычный 6 2 3 4 2 2" xfId="102"/>
    <cellStyle name="Обычный 6 2 3 4 2 3" xfId="103"/>
    <cellStyle name="Обычный 6 2 3 4 3" xfId="104"/>
    <cellStyle name="Обычный 6 2 3 4 4" xfId="105"/>
    <cellStyle name="Обычный 6 2 3 5" xfId="106"/>
    <cellStyle name="Обычный 6 2 3 5 2" xfId="107"/>
    <cellStyle name="Обычный 6 2 3 5 3" xfId="108"/>
    <cellStyle name="Обычный 6 2 3 6" xfId="109"/>
    <cellStyle name="Обычный 6 2 3 7" xfId="110"/>
    <cellStyle name="Обычный 6 2 3 8" xfId="111"/>
    <cellStyle name="Обычный 6 2 4" xfId="112"/>
    <cellStyle name="Обычный 6 2 4 2" xfId="113"/>
    <cellStyle name="Обычный 6 2 4 2 2" xfId="114"/>
    <cellStyle name="Обычный 6 2 4 2 3" xfId="115"/>
    <cellStyle name="Обычный 6 2 4 3" xfId="116"/>
    <cellStyle name="Обычный 6 2 4 4" xfId="117"/>
    <cellStyle name="Обычный 6 2 5" xfId="118"/>
    <cellStyle name="Обычный 6 2 5 2" xfId="119"/>
    <cellStyle name="Обычный 6 2 5 2 2" xfId="120"/>
    <cellStyle name="Обычный 6 2 5 2 3" xfId="121"/>
    <cellStyle name="Обычный 6 2 5 3" xfId="122"/>
    <cellStyle name="Обычный 6 2 5 4" xfId="123"/>
    <cellStyle name="Обычный 6 2 6" xfId="124"/>
    <cellStyle name="Обычный 6 2 6 2" xfId="125"/>
    <cellStyle name="Обычный 6 2 6 3" xfId="126"/>
    <cellStyle name="Обычный 6 2 7" xfId="127"/>
    <cellStyle name="Обычный 6 2 8" xfId="128"/>
    <cellStyle name="Обычный 6 2 9" xfId="129"/>
    <cellStyle name="Обычный 6 3" xfId="130"/>
    <cellStyle name="Обычный 6 3 2" xfId="131"/>
    <cellStyle name="Обычный 6 3 2 2" xfId="132"/>
    <cellStyle name="Обычный 6 3 2 3" xfId="133"/>
    <cellStyle name="Обычный 6 3 3" xfId="134"/>
    <cellStyle name="Обычный 6 3 4" xfId="135"/>
    <cellStyle name="Обычный 6 4" xfId="136"/>
    <cellStyle name="Обычный 6 4 2" xfId="137"/>
    <cellStyle name="Обычный 6 4 2 2" xfId="138"/>
    <cellStyle name="Обычный 6 4 2 3" xfId="139"/>
    <cellStyle name="Обычный 6 4 3" xfId="140"/>
    <cellStyle name="Обычный 6 4 4" xfId="141"/>
    <cellStyle name="Обычный 6 5" xfId="142"/>
    <cellStyle name="Обычный 6 5 2" xfId="143"/>
    <cellStyle name="Обычный 6 5 3" xfId="144"/>
    <cellStyle name="Обычный 6 6" xfId="145"/>
    <cellStyle name="Обычный 6 7" xfId="146"/>
    <cellStyle name="Обычный 6 8" xfId="147"/>
    <cellStyle name="Обычный 7" xfId="1"/>
    <cellStyle name="Обычный 7 2" xfId="148"/>
    <cellStyle name="Обычный 7 2 2" xfId="149"/>
    <cellStyle name="Обычный 7 2 2 2" xfId="150"/>
    <cellStyle name="Обычный 7 2 2 2 2" xfId="151"/>
    <cellStyle name="Обычный 7 2 2 2 3" xfId="152"/>
    <cellStyle name="Обычный 7 2 2 3" xfId="153"/>
    <cellStyle name="Обычный 7 2 2 4" xfId="154"/>
    <cellStyle name="Обычный 7 2 3" xfId="155"/>
    <cellStyle name="Обычный 7 2 3 2" xfId="156"/>
    <cellStyle name="Обычный 7 2 3 2 2" xfId="157"/>
    <cellStyle name="Обычный 7 2 3 2 3" xfId="158"/>
    <cellStyle name="Обычный 7 2 3 3" xfId="159"/>
    <cellStyle name="Обычный 7 2 3 4" xfId="160"/>
    <cellStyle name="Обычный 7 2 4" xfId="161"/>
    <cellStyle name="Обычный 7 2 4 2" xfId="162"/>
    <cellStyle name="Обычный 7 2 4 3" xfId="163"/>
    <cellStyle name="Обычный 7 2 5" xfId="164"/>
    <cellStyle name="Обычный 7 2 6" xfId="165"/>
    <cellStyle name="Обычный 7 2 7" xfId="166"/>
    <cellStyle name="Обычный 8" xfId="167"/>
    <cellStyle name="Обычный 9" xfId="168"/>
    <cellStyle name="Обычный 9 2" xfId="169"/>
    <cellStyle name="Обычный 9 2 2" xfId="170"/>
    <cellStyle name="Обычный 9 2 2 2" xfId="171"/>
    <cellStyle name="Обычный 9 2 2 3" xfId="172"/>
    <cellStyle name="Обычный 9 2 2 4" xfId="173"/>
    <cellStyle name="Обычный 9 2 3" xfId="174"/>
    <cellStyle name="Обычный 9 2 4" xfId="175"/>
    <cellStyle name="Обычный 9 3" xfId="176"/>
    <cellStyle name="Обычный 9 3 2" xfId="177"/>
    <cellStyle name="Обычный 9 3 3" xfId="178"/>
    <cellStyle name="Обычный 9 3 4" xfId="179"/>
    <cellStyle name="Обычный 9 4" xfId="180"/>
    <cellStyle name="Обычный 9 5" xfId="181"/>
    <cellStyle name="ПИР" xfId="182"/>
    <cellStyle name="Плохой 2" xfId="183"/>
    <cellStyle name="Пояснение 2" xfId="184"/>
    <cellStyle name="Примечание 2" xfId="185"/>
    <cellStyle name="Процентный 2" xfId="186"/>
    <cellStyle name="Процентный 3" xfId="187"/>
    <cellStyle name="Связанная ячейка 2" xfId="188"/>
    <cellStyle name="Стиль 1" xfId="189"/>
    <cellStyle name="Текст предупреждения 2" xfId="190"/>
    <cellStyle name="Титул" xfId="191"/>
    <cellStyle name="Финансовый 2" xfId="192"/>
    <cellStyle name="Финансовый 2 2" xfId="193"/>
    <cellStyle name="Финансовый 2 2 2" xfId="194"/>
    <cellStyle name="Финансовый 2 2 2 2" xfId="195"/>
    <cellStyle name="Финансовый 2 2 2 2 2" xfId="196"/>
    <cellStyle name="Финансовый 2 2 2 3" xfId="197"/>
    <cellStyle name="Финансовый 2 2 3" xfId="198"/>
    <cellStyle name="Финансовый 2 2 4" xfId="199"/>
    <cellStyle name="Финансовый 2 3" xfId="200"/>
    <cellStyle name="Финансовый 2 3 2" xfId="201"/>
    <cellStyle name="Финансовый 2 3 2 2" xfId="202"/>
    <cellStyle name="Финансовый 2 3 2 3" xfId="203"/>
    <cellStyle name="Финансовый 2 3 3" xfId="204"/>
    <cellStyle name="Финансовый 2 3 4" xfId="205"/>
    <cellStyle name="Финансовый 2 4" xfId="206"/>
    <cellStyle name="Финансовый 2 4 2" xfId="207"/>
    <cellStyle name="Финансовый 2 4 3" xfId="208"/>
    <cellStyle name="Финансовый 2 5" xfId="209"/>
    <cellStyle name="Финансовый 2 6" xfId="210"/>
    <cellStyle name="Финансовый 2 7" xfId="211"/>
    <cellStyle name="Финансовый 3" xfId="212"/>
    <cellStyle name="Финансовый 3 2" xfId="213"/>
    <cellStyle name="Финансовый 3 2 2" xfId="214"/>
    <cellStyle name="Финансовый 3 2 2 2" xfId="215"/>
    <cellStyle name="Финансовый 3 2 2 3" xfId="216"/>
    <cellStyle name="Финансовый 3 2 3" xfId="217"/>
    <cellStyle name="Финансовый 3 2 4" xfId="218"/>
    <cellStyle name="Финансовый 3 3" xfId="219"/>
    <cellStyle name="Финансовый 3 3 2" xfId="220"/>
    <cellStyle name="Финансовый 3 3 2 2" xfId="221"/>
    <cellStyle name="Финансовый 3 3 2 3" xfId="222"/>
    <cellStyle name="Финансовый 3 3 3" xfId="223"/>
    <cellStyle name="Финансовый 3 3 4" xfId="224"/>
    <cellStyle name="Финансовый 3 4" xfId="225"/>
    <cellStyle name="Финансовый 3 4 2" xfId="226"/>
    <cellStyle name="Финансовый 3 4 3" xfId="227"/>
    <cellStyle name="Финансовый 3 5" xfId="228"/>
    <cellStyle name="Финансовый 3 6" xfId="229"/>
    <cellStyle name="Финансовый 3 7" xfId="230"/>
    <cellStyle name="Хвост" xfId="231"/>
    <cellStyle name="Хороший 2" xfId="23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0</xdr:colOff>
      <xdr:row>99</xdr:row>
      <xdr:rowOff>0</xdr:rowOff>
    </xdr:from>
    <xdr:ext cx="4179094" cy="1214438"/>
    <xdr:sp macro="" textlink="">
      <xdr:nvSpPr>
        <xdr:cNvPr id="2" name="TextBox 1"/>
        <xdr:cNvSpPr txBox="1"/>
      </xdr:nvSpPr>
      <xdr:spPr>
        <a:xfrm>
          <a:off x="831273" y="103891773"/>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BW97"/>
  <sheetViews>
    <sheetView tabSelected="1" view="pageBreakPreview" topLeftCell="X82" zoomScale="70" zoomScaleNormal="70" zoomScaleSheetLayoutView="70" workbookViewId="0">
      <selection activeCell="R77" sqref="R77"/>
    </sheetView>
  </sheetViews>
  <sheetFormatPr defaultColWidth="19.625" defaultRowHeight="18.75" x14ac:dyDescent="0.3"/>
  <cols>
    <col min="1" max="1" width="19.625" style="10"/>
    <col min="2" max="2" width="50.875" style="10" customWidth="1"/>
    <col min="3" max="3" width="19.625" style="95"/>
    <col min="4" max="4" width="15.125" style="10" customWidth="1"/>
    <col min="5" max="5" width="15.125" style="96" customWidth="1"/>
    <col min="6" max="6" width="19.625" style="96"/>
    <col min="7" max="10" width="19.625" style="10"/>
    <col min="11" max="11" width="16.375" style="10" customWidth="1"/>
    <col min="12" max="12" width="16.375" style="7" customWidth="1"/>
    <col min="13" max="13" width="17.625" style="7" customWidth="1"/>
    <col min="14" max="17" width="16.375" style="7" customWidth="1"/>
    <col min="18" max="18" width="17.5" style="7" customWidth="1"/>
    <col min="19" max="20" width="16.375" style="7" customWidth="1"/>
    <col min="21" max="26" width="16.75" style="7" customWidth="1"/>
    <col min="27" max="28" width="18" style="7" customWidth="1"/>
    <col min="29" max="34" width="18.5" style="7" customWidth="1"/>
    <col min="35" max="36" width="19.625" style="131"/>
    <col min="37" max="37" width="29.5" style="7" customWidth="1"/>
    <col min="38" max="39" width="19.625" style="7"/>
    <col min="40" max="40" width="19.625" style="4"/>
    <col min="41" max="16384" width="19.625" style="10"/>
  </cols>
  <sheetData>
    <row r="1" spans="1:75" x14ac:dyDescent="0.3">
      <c r="A1" s="7"/>
      <c r="B1" s="7"/>
      <c r="C1" s="126"/>
      <c r="D1" s="7"/>
      <c r="E1" s="74"/>
      <c r="F1" s="74"/>
      <c r="G1" s="7"/>
      <c r="H1" s="7"/>
      <c r="I1" s="7"/>
      <c r="J1" s="7"/>
      <c r="K1" s="7"/>
      <c r="AH1" s="197" t="s">
        <v>0</v>
      </c>
      <c r="AI1" s="197"/>
      <c r="AJ1" s="197"/>
      <c r="AK1" s="197"/>
      <c r="AL1" s="75"/>
      <c r="AO1" s="7"/>
      <c r="AP1" s="7"/>
      <c r="AQ1" s="7"/>
      <c r="AR1" s="7"/>
      <c r="AS1" s="7"/>
    </row>
    <row r="2" spans="1:75" ht="42.75" customHeight="1" x14ac:dyDescent="0.3">
      <c r="A2" s="7"/>
      <c r="B2" s="7"/>
      <c r="C2" s="126"/>
      <c r="D2" s="7"/>
      <c r="E2" s="74"/>
      <c r="F2" s="74"/>
      <c r="G2" s="7"/>
      <c r="H2" s="7"/>
      <c r="I2" s="7"/>
      <c r="J2" s="7"/>
      <c r="K2" s="7"/>
      <c r="AH2" s="198" t="s">
        <v>45</v>
      </c>
      <c r="AI2" s="198"/>
      <c r="AJ2" s="198"/>
      <c r="AK2" s="198"/>
      <c r="AL2" s="76"/>
      <c r="AM2" s="76"/>
      <c r="AO2" s="7"/>
      <c r="AP2" s="7"/>
      <c r="AQ2" s="7"/>
      <c r="AR2" s="7"/>
      <c r="AS2" s="7"/>
    </row>
    <row r="3" spans="1:75" x14ac:dyDescent="0.3">
      <c r="A3" s="7"/>
      <c r="B3" s="7"/>
      <c r="C3" s="126"/>
      <c r="D3" s="7"/>
      <c r="E3" s="74"/>
      <c r="F3" s="74"/>
      <c r="G3" s="7"/>
      <c r="H3" s="7"/>
      <c r="I3" s="7"/>
      <c r="J3" s="7"/>
      <c r="K3" s="7"/>
      <c r="AH3" s="77" t="s">
        <v>216</v>
      </c>
      <c r="AI3" s="130"/>
      <c r="AL3" s="77"/>
      <c r="AO3" s="7"/>
      <c r="AP3" s="7"/>
      <c r="AQ3" s="7"/>
      <c r="AR3" s="7"/>
      <c r="AS3" s="7"/>
    </row>
    <row r="4" spans="1:75" x14ac:dyDescent="0.3">
      <c r="A4" s="199" t="s">
        <v>1</v>
      </c>
      <c r="B4" s="199"/>
      <c r="C4" s="199"/>
      <c r="D4" s="199"/>
      <c r="E4" s="199"/>
      <c r="F4" s="199"/>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O4" s="7"/>
      <c r="AP4" s="7"/>
      <c r="AQ4" s="7"/>
      <c r="AR4" s="7"/>
      <c r="AS4" s="7"/>
    </row>
    <row r="5" spans="1:75" x14ac:dyDescent="0.3">
      <c r="A5" s="129"/>
      <c r="B5" s="129"/>
      <c r="C5" s="129"/>
      <c r="D5" s="129"/>
      <c r="E5" s="78"/>
      <c r="F5" s="78"/>
      <c r="G5" s="129"/>
      <c r="H5" s="129"/>
      <c r="I5" s="129"/>
      <c r="J5" s="129"/>
      <c r="K5" s="129"/>
      <c r="L5" s="129"/>
      <c r="M5" s="129"/>
      <c r="N5" s="129"/>
      <c r="O5" s="129"/>
      <c r="P5" s="129"/>
      <c r="Q5" s="129"/>
      <c r="R5" s="129"/>
      <c r="S5" s="129"/>
      <c r="T5" s="129"/>
      <c r="U5" s="129"/>
      <c r="V5" s="129"/>
      <c r="W5" s="129"/>
      <c r="X5" s="129"/>
      <c r="Y5" s="129"/>
      <c r="Z5" s="129"/>
      <c r="AA5" s="129"/>
      <c r="AB5" s="129"/>
      <c r="AC5" s="79"/>
      <c r="AD5" s="129"/>
      <c r="AE5" s="129"/>
      <c r="AF5" s="129"/>
      <c r="AG5" s="129"/>
      <c r="AH5" s="129"/>
      <c r="AI5" s="129"/>
      <c r="AJ5" s="129"/>
      <c r="AK5" s="129"/>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row>
    <row r="6" spans="1:75" x14ac:dyDescent="0.3">
      <c r="B6" s="80"/>
      <c r="C6" s="81"/>
      <c r="D6" s="80"/>
      <c r="E6" s="82"/>
      <c r="F6" s="82"/>
      <c r="H6" s="83"/>
      <c r="I6" s="200" t="s">
        <v>2</v>
      </c>
      <c r="J6" s="200"/>
      <c r="K6" s="200"/>
      <c r="L6" s="200"/>
      <c r="M6" s="201" t="s">
        <v>3</v>
      </c>
      <c r="N6" s="201"/>
      <c r="O6" s="201"/>
      <c r="P6" s="201"/>
      <c r="Q6" s="201"/>
      <c r="R6" s="201"/>
      <c r="S6" s="201"/>
      <c r="T6" s="201"/>
      <c r="U6" s="201"/>
      <c r="V6" s="201"/>
      <c r="W6" s="201"/>
      <c r="X6" s="201"/>
      <c r="Y6" s="201"/>
      <c r="Z6" s="201"/>
      <c r="AA6" s="80"/>
      <c r="AB6" s="80"/>
      <c r="AC6" s="80"/>
      <c r="AD6" s="80"/>
      <c r="AE6" s="80"/>
      <c r="AF6" s="80"/>
      <c r="AG6" s="80"/>
      <c r="AH6" s="80"/>
      <c r="AI6" s="5"/>
      <c r="AJ6" s="5"/>
      <c r="AK6" s="5"/>
      <c r="AL6" s="6"/>
      <c r="AM6" s="5"/>
      <c r="AN6" s="20"/>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row>
    <row r="7" spans="1:75" ht="18.75" customHeight="1" x14ac:dyDescent="0.3">
      <c r="A7" s="84" t="s">
        <v>4</v>
      </c>
      <c r="B7" s="84"/>
      <c r="C7" s="85"/>
      <c r="D7" s="84"/>
      <c r="E7" s="86"/>
      <c r="F7" s="86"/>
      <c r="G7" s="84"/>
      <c r="H7" s="87"/>
      <c r="I7" s="88"/>
      <c r="J7" s="84"/>
      <c r="K7" s="84"/>
      <c r="L7" s="84"/>
      <c r="M7" s="202" t="s">
        <v>5</v>
      </c>
      <c r="N7" s="202"/>
      <c r="O7" s="202"/>
      <c r="P7" s="202"/>
      <c r="Q7" s="202"/>
      <c r="R7" s="202"/>
      <c r="S7" s="202"/>
      <c r="T7" s="202"/>
      <c r="U7" s="202"/>
      <c r="V7" s="202"/>
      <c r="W7" s="202"/>
      <c r="X7" s="202"/>
      <c r="Y7" s="202"/>
      <c r="Z7" s="202"/>
      <c r="AA7" s="84"/>
      <c r="AB7" s="84"/>
      <c r="AC7" s="84"/>
      <c r="AD7" s="84"/>
      <c r="AE7" s="84"/>
      <c r="AF7" s="87"/>
      <c r="AG7" s="84"/>
      <c r="AH7" s="84"/>
      <c r="AI7" s="132"/>
      <c r="AJ7" s="132"/>
      <c r="AK7" s="84"/>
      <c r="AL7" s="85"/>
      <c r="AM7" s="84"/>
      <c r="AN7" s="89"/>
      <c r="AO7" s="84"/>
      <c r="AP7" s="84"/>
      <c r="AQ7" s="84"/>
      <c r="AR7" s="84"/>
      <c r="AS7" s="84"/>
      <c r="AT7" s="84"/>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row>
    <row r="8" spans="1:75" x14ac:dyDescent="0.3">
      <c r="A8" s="182"/>
      <c r="B8" s="182"/>
      <c r="C8" s="182"/>
      <c r="D8" s="182"/>
      <c r="E8" s="182"/>
      <c r="F8" s="182"/>
      <c r="G8" s="182"/>
      <c r="H8" s="182"/>
      <c r="I8" s="182"/>
      <c r="J8" s="182"/>
      <c r="K8" s="182"/>
      <c r="L8" s="182"/>
      <c r="M8" s="182"/>
      <c r="N8" s="182"/>
      <c r="O8" s="182"/>
      <c r="P8" s="182"/>
      <c r="Q8" s="182"/>
      <c r="R8" s="182"/>
      <c r="S8" s="182"/>
      <c r="T8" s="182"/>
      <c r="U8" s="182"/>
      <c r="V8" s="182"/>
      <c r="W8" s="182"/>
      <c r="X8" s="182"/>
      <c r="Y8" s="182"/>
      <c r="Z8" s="182"/>
      <c r="AA8" s="182"/>
      <c r="AB8" s="182"/>
      <c r="AC8" s="182"/>
      <c r="AD8" s="182"/>
      <c r="AE8" s="182"/>
      <c r="AF8" s="182"/>
      <c r="AG8" s="182"/>
      <c r="AH8" s="182"/>
      <c r="AL8" s="126"/>
      <c r="AO8" s="7"/>
      <c r="BW8" s="2"/>
    </row>
    <row r="9" spans="1:75" x14ac:dyDescent="0.3">
      <c r="A9" s="182" t="s">
        <v>205</v>
      </c>
      <c r="B9" s="182"/>
      <c r="C9" s="182"/>
      <c r="D9" s="182"/>
      <c r="E9" s="182"/>
      <c r="F9" s="182"/>
      <c r="G9" s="182"/>
      <c r="H9" s="182"/>
      <c r="I9" s="182"/>
      <c r="J9" s="182"/>
      <c r="K9" s="182"/>
      <c r="L9" s="182"/>
      <c r="M9" s="182"/>
      <c r="N9" s="182"/>
      <c r="O9" s="182"/>
      <c r="P9" s="182"/>
      <c r="Q9" s="182"/>
      <c r="R9" s="182"/>
      <c r="S9" s="182"/>
      <c r="T9" s="182"/>
      <c r="U9" s="182"/>
      <c r="V9" s="182"/>
      <c r="W9" s="182"/>
      <c r="X9" s="182"/>
      <c r="Y9" s="182"/>
      <c r="Z9" s="182"/>
      <c r="AA9" s="182"/>
      <c r="AB9" s="182"/>
      <c r="AC9" s="182"/>
      <c r="AD9" s="182"/>
      <c r="AE9" s="182"/>
      <c r="AF9" s="182"/>
      <c r="AG9" s="182"/>
      <c r="AH9" s="182"/>
      <c r="AI9" s="182"/>
      <c r="AJ9" s="182"/>
      <c r="AK9" s="182"/>
      <c r="AL9" s="127"/>
      <c r="AM9" s="3"/>
      <c r="AN9" s="1"/>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c r="BV9" s="3"/>
      <c r="BW9" s="3"/>
    </row>
    <row r="10" spans="1:75" x14ac:dyDescent="0.3">
      <c r="A10" s="183"/>
      <c r="B10" s="183"/>
      <c r="C10" s="183"/>
      <c r="D10" s="183"/>
      <c r="E10" s="183"/>
      <c r="F10" s="183"/>
      <c r="G10" s="183"/>
      <c r="H10" s="183"/>
      <c r="I10" s="183"/>
      <c r="J10" s="183"/>
      <c r="K10" s="183"/>
      <c r="L10" s="183"/>
      <c r="M10" s="183"/>
      <c r="N10" s="183"/>
      <c r="O10" s="183"/>
      <c r="P10" s="183"/>
      <c r="Q10" s="183"/>
      <c r="R10" s="183"/>
      <c r="S10" s="183"/>
      <c r="T10" s="183"/>
      <c r="U10" s="183"/>
      <c r="V10" s="183"/>
      <c r="W10" s="183"/>
      <c r="X10" s="183"/>
      <c r="Y10" s="183"/>
      <c r="Z10" s="183"/>
      <c r="AA10" s="183"/>
      <c r="AB10" s="183"/>
      <c r="AC10" s="183"/>
      <c r="AD10" s="183"/>
      <c r="AE10" s="183"/>
      <c r="AF10" s="183"/>
      <c r="AG10" s="183"/>
      <c r="AH10" s="183"/>
      <c r="AI10" s="127"/>
      <c r="AJ10" s="127"/>
      <c r="AK10" s="127"/>
      <c r="AL10" s="127"/>
      <c r="AM10" s="127"/>
      <c r="AN10" s="129"/>
      <c r="AO10" s="127"/>
      <c r="AP10" s="127"/>
      <c r="AQ10" s="127"/>
      <c r="AR10" s="127"/>
      <c r="AS10" s="127"/>
      <c r="AT10" s="127"/>
      <c r="AU10" s="127"/>
      <c r="AV10" s="127"/>
      <c r="AW10" s="127"/>
      <c r="AX10" s="127"/>
      <c r="AY10" s="127"/>
      <c r="AZ10" s="127"/>
      <c r="BA10" s="127"/>
      <c r="BB10" s="127"/>
      <c r="BC10" s="127"/>
      <c r="BD10" s="127"/>
      <c r="BE10" s="127"/>
      <c r="BF10" s="127"/>
      <c r="BG10" s="127"/>
      <c r="BH10" s="127"/>
      <c r="BI10" s="127"/>
      <c r="BJ10" s="127"/>
      <c r="BK10" s="127"/>
      <c r="BL10" s="127"/>
      <c r="BM10" s="127"/>
      <c r="BN10" s="127"/>
      <c r="BO10" s="127"/>
      <c r="BP10" s="127"/>
      <c r="BQ10" s="127"/>
      <c r="BR10" s="127"/>
      <c r="BS10" s="127"/>
      <c r="BT10" s="127"/>
      <c r="BU10" s="127"/>
      <c r="BV10" s="127"/>
      <c r="BW10" s="127"/>
    </row>
    <row r="11" spans="1:75" x14ac:dyDescent="0.3">
      <c r="B11" s="4"/>
      <c r="C11" s="184" t="s">
        <v>6</v>
      </c>
      <c r="D11" s="184"/>
      <c r="E11" s="184"/>
      <c r="F11" s="184"/>
      <c r="G11" s="184"/>
      <c r="H11" s="184"/>
      <c r="I11" s="184"/>
      <c r="J11" s="184"/>
      <c r="K11" s="184"/>
      <c r="L11" s="184"/>
      <c r="M11" s="196" t="s">
        <v>206</v>
      </c>
      <c r="N11" s="196"/>
      <c r="O11" s="196"/>
      <c r="P11" s="196"/>
      <c r="Q11" s="196"/>
      <c r="R11" s="196"/>
      <c r="S11" s="196"/>
      <c r="T11" s="196"/>
      <c r="U11" s="196"/>
      <c r="V11" s="196"/>
      <c r="W11" s="196"/>
      <c r="X11" s="196"/>
      <c r="Y11" s="196"/>
      <c r="Z11" s="196"/>
      <c r="AA11" s="196"/>
      <c r="AB11" s="196"/>
      <c r="AC11" s="196"/>
      <c r="AD11" s="196"/>
      <c r="AE11" s="196"/>
      <c r="AF11" s="196"/>
      <c r="AG11" s="196"/>
      <c r="AH11" s="196"/>
      <c r="AI11" s="196"/>
      <c r="AJ11" s="196"/>
      <c r="AK11" s="196"/>
      <c r="AL11" s="126"/>
      <c r="AM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row>
    <row r="12" spans="1:75" x14ac:dyDescent="0.3">
      <c r="B12" s="4"/>
      <c r="C12" s="126"/>
      <c r="D12" s="4"/>
      <c r="E12" s="90"/>
      <c r="F12" s="90"/>
      <c r="G12" s="4"/>
      <c r="H12" s="19"/>
      <c r="I12" s="91"/>
      <c r="J12" s="4"/>
      <c r="K12" s="4"/>
      <c r="L12" s="4"/>
      <c r="M12" s="185" t="s">
        <v>7</v>
      </c>
      <c r="N12" s="185"/>
      <c r="O12" s="185"/>
      <c r="P12" s="185"/>
      <c r="Q12" s="185"/>
      <c r="R12" s="185"/>
      <c r="S12" s="185"/>
      <c r="T12" s="185"/>
      <c r="U12" s="185"/>
      <c r="V12" s="185"/>
      <c r="W12" s="185"/>
      <c r="X12" s="185"/>
      <c r="Y12" s="185"/>
      <c r="Z12" s="185"/>
      <c r="AA12" s="4"/>
      <c r="AB12" s="4"/>
      <c r="AC12" s="4"/>
      <c r="AD12" s="4"/>
      <c r="AE12" s="4"/>
      <c r="AF12" s="4"/>
      <c r="AG12" s="4"/>
      <c r="AH12" s="4"/>
      <c r="AI12" s="1"/>
      <c r="AJ12" s="1"/>
      <c r="AK12" s="4"/>
      <c r="AL12" s="126"/>
      <c r="AM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row>
    <row r="13" spans="1:75" ht="15.75" customHeight="1" x14ac:dyDescent="0.3">
      <c r="A13" s="186"/>
      <c r="B13" s="186"/>
      <c r="C13" s="186"/>
      <c r="D13" s="186"/>
      <c r="E13" s="186"/>
      <c r="F13" s="186"/>
      <c r="G13" s="186"/>
      <c r="H13" s="186"/>
      <c r="I13" s="186"/>
      <c r="J13" s="186"/>
      <c r="K13" s="186"/>
      <c r="L13" s="186"/>
      <c r="M13" s="186"/>
      <c r="N13" s="186"/>
      <c r="O13" s="186"/>
      <c r="P13" s="186"/>
      <c r="Q13" s="186"/>
      <c r="R13" s="186"/>
      <c r="S13" s="186"/>
      <c r="T13" s="186"/>
      <c r="U13" s="186"/>
      <c r="V13" s="186"/>
      <c r="W13" s="186"/>
      <c r="X13" s="186"/>
      <c r="Y13" s="186"/>
      <c r="Z13" s="186"/>
      <c r="AA13" s="186"/>
      <c r="AB13" s="186"/>
      <c r="AC13" s="186"/>
      <c r="AD13" s="186"/>
      <c r="AE13" s="186"/>
      <c r="AF13" s="186"/>
      <c r="AG13" s="186"/>
      <c r="AH13" s="186"/>
      <c r="AI13" s="186"/>
      <c r="AJ13" s="186"/>
      <c r="AK13" s="92"/>
      <c r="AO13" s="7"/>
      <c r="AP13" s="7"/>
      <c r="AQ13" s="7"/>
      <c r="AR13" s="7"/>
      <c r="AS13" s="7"/>
      <c r="AT13" s="7"/>
      <c r="AU13" s="7"/>
      <c r="AV13" s="7"/>
      <c r="AW13" s="7"/>
      <c r="AX13" s="7"/>
      <c r="AY13" s="7"/>
      <c r="AZ13" s="7"/>
      <c r="BA13" s="7"/>
      <c r="BB13" s="7"/>
      <c r="BC13" s="7"/>
      <c r="BD13" s="7"/>
      <c r="BE13" s="7"/>
      <c r="BF13" s="7"/>
      <c r="BG13" s="7"/>
      <c r="BH13" s="7"/>
      <c r="BI13" s="7"/>
      <c r="BJ13" s="7"/>
      <c r="BK13" s="7"/>
      <c r="BL13" s="7"/>
      <c r="BM13" s="7"/>
    </row>
    <row r="14" spans="1:75" ht="72.75" customHeight="1" x14ac:dyDescent="0.3">
      <c r="A14" s="179" t="s">
        <v>8</v>
      </c>
      <c r="B14" s="179" t="s">
        <v>9</v>
      </c>
      <c r="C14" s="179" t="s">
        <v>10</v>
      </c>
      <c r="D14" s="187" t="s">
        <v>11</v>
      </c>
      <c r="E14" s="188" t="s">
        <v>12</v>
      </c>
      <c r="F14" s="179" t="s">
        <v>13</v>
      </c>
      <c r="G14" s="179"/>
      <c r="H14" s="181" t="s">
        <v>48</v>
      </c>
      <c r="I14" s="181"/>
      <c r="J14" s="189" t="s">
        <v>43</v>
      </c>
      <c r="K14" s="176" t="s">
        <v>14</v>
      </c>
      <c r="L14" s="177"/>
      <c r="M14" s="177"/>
      <c r="N14" s="177"/>
      <c r="O14" s="177"/>
      <c r="P14" s="177"/>
      <c r="Q14" s="177"/>
      <c r="R14" s="177"/>
      <c r="S14" s="177"/>
      <c r="T14" s="178"/>
      <c r="U14" s="176" t="s">
        <v>15</v>
      </c>
      <c r="V14" s="177"/>
      <c r="W14" s="177"/>
      <c r="X14" s="177"/>
      <c r="Y14" s="177"/>
      <c r="Z14" s="178"/>
      <c r="AA14" s="192" t="s">
        <v>44</v>
      </c>
      <c r="AB14" s="193"/>
      <c r="AC14" s="176" t="s">
        <v>16</v>
      </c>
      <c r="AD14" s="177"/>
      <c r="AE14" s="177"/>
      <c r="AF14" s="177"/>
      <c r="AG14" s="177"/>
      <c r="AH14" s="177"/>
      <c r="AI14" s="177"/>
      <c r="AJ14" s="177"/>
      <c r="AK14" s="173" t="s">
        <v>17</v>
      </c>
      <c r="AO14" s="7"/>
      <c r="AP14" s="7"/>
      <c r="AQ14" s="7"/>
      <c r="AR14" s="7"/>
      <c r="AS14" s="7"/>
      <c r="AT14" s="7"/>
      <c r="AU14" s="7"/>
      <c r="AV14" s="7"/>
      <c r="AW14" s="7"/>
      <c r="AX14" s="7"/>
      <c r="AY14" s="7"/>
      <c r="AZ14" s="7"/>
      <c r="BA14" s="7"/>
      <c r="BB14" s="7"/>
      <c r="BC14" s="7"/>
      <c r="BD14" s="7"/>
      <c r="BE14" s="7"/>
      <c r="BF14" s="7"/>
      <c r="BG14" s="7"/>
      <c r="BH14" s="7"/>
      <c r="BI14" s="7"/>
      <c r="BJ14" s="7"/>
      <c r="BK14" s="7"/>
      <c r="BL14" s="7"/>
      <c r="BM14" s="7"/>
    </row>
    <row r="15" spans="1:75" ht="87.75" customHeight="1" x14ac:dyDescent="0.3">
      <c r="A15" s="179"/>
      <c r="B15" s="179"/>
      <c r="C15" s="179"/>
      <c r="D15" s="187"/>
      <c r="E15" s="188"/>
      <c r="F15" s="179"/>
      <c r="G15" s="179"/>
      <c r="H15" s="181"/>
      <c r="I15" s="181"/>
      <c r="J15" s="190"/>
      <c r="K15" s="176" t="s">
        <v>39</v>
      </c>
      <c r="L15" s="177"/>
      <c r="M15" s="177"/>
      <c r="N15" s="177"/>
      <c r="O15" s="178"/>
      <c r="P15" s="176" t="s">
        <v>18</v>
      </c>
      <c r="Q15" s="177"/>
      <c r="R15" s="177"/>
      <c r="S15" s="177"/>
      <c r="T15" s="178"/>
      <c r="U15" s="179" t="s">
        <v>42</v>
      </c>
      <c r="V15" s="179"/>
      <c r="W15" s="179" t="s">
        <v>207</v>
      </c>
      <c r="X15" s="179"/>
      <c r="Y15" s="179" t="s">
        <v>208</v>
      </c>
      <c r="Z15" s="179"/>
      <c r="AA15" s="194"/>
      <c r="AB15" s="195"/>
      <c r="AC15" s="180" t="s">
        <v>36</v>
      </c>
      <c r="AD15" s="180"/>
      <c r="AE15" s="180" t="s">
        <v>37</v>
      </c>
      <c r="AF15" s="180"/>
      <c r="AG15" s="180" t="s">
        <v>38</v>
      </c>
      <c r="AH15" s="180"/>
      <c r="AI15" s="179" t="s">
        <v>210</v>
      </c>
      <c r="AJ15" s="181" t="s">
        <v>19</v>
      </c>
      <c r="AK15" s="174"/>
      <c r="AO15" s="7"/>
      <c r="AP15" s="7"/>
      <c r="AQ15" s="7"/>
      <c r="AR15" s="7"/>
      <c r="AS15" s="7"/>
      <c r="AT15" s="7"/>
      <c r="AU15" s="7"/>
      <c r="AV15" s="7"/>
      <c r="AW15" s="7"/>
      <c r="AX15" s="7"/>
      <c r="AY15" s="7"/>
      <c r="AZ15" s="7"/>
      <c r="BA15" s="7"/>
      <c r="BB15" s="7"/>
      <c r="BC15" s="7"/>
      <c r="BD15" s="7"/>
      <c r="BE15" s="7"/>
      <c r="BF15" s="7"/>
      <c r="BG15" s="7"/>
      <c r="BH15" s="7"/>
      <c r="BI15" s="7"/>
      <c r="BJ15" s="7"/>
      <c r="BK15" s="7"/>
      <c r="BL15" s="7"/>
      <c r="BM15" s="7"/>
    </row>
    <row r="16" spans="1:75" ht="135" customHeight="1" x14ac:dyDescent="0.3">
      <c r="A16" s="179"/>
      <c r="B16" s="179"/>
      <c r="C16" s="179"/>
      <c r="D16" s="187"/>
      <c r="E16" s="188"/>
      <c r="F16" s="21" t="s">
        <v>39</v>
      </c>
      <c r="G16" s="123" t="s">
        <v>20</v>
      </c>
      <c r="H16" s="21" t="s">
        <v>39</v>
      </c>
      <c r="I16" s="73" t="s">
        <v>20</v>
      </c>
      <c r="J16" s="191"/>
      <c r="K16" s="128" t="s">
        <v>21</v>
      </c>
      <c r="L16" s="128" t="s">
        <v>22</v>
      </c>
      <c r="M16" s="128" t="s">
        <v>23</v>
      </c>
      <c r="N16" s="22" t="s">
        <v>24</v>
      </c>
      <c r="O16" s="22" t="s">
        <v>25</v>
      </c>
      <c r="P16" s="128" t="s">
        <v>21</v>
      </c>
      <c r="Q16" s="128" t="s">
        <v>22</v>
      </c>
      <c r="R16" s="128" t="s">
        <v>23</v>
      </c>
      <c r="S16" s="22" t="s">
        <v>24</v>
      </c>
      <c r="T16" s="22" t="s">
        <v>25</v>
      </c>
      <c r="U16" s="128" t="s">
        <v>26</v>
      </c>
      <c r="V16" s="128" t="s">
        <v>27</v>
      </c>
      <c r="W16" s="128" t="s">
        <v>26</v>
      </c>
      <c r="X16" s="128" t="s">
        <v>27</v>
      </c>
      <c r="Y16" s="128" t="s">
        <v>26</v>
      </c>
      <c r="Z16" s="128" t="s">
        <v>27</v>
      </c>
      <c r="AA16" s="21" t="s">
        <v>39</v>
      </c>
      <c r="AB16" s="124" t="s">
        <v>28</v>
      </c>
      <c r="AC16" s="21" t="s">
        <v>39</v>
      </c>
      <c r="AD16" s="124" t="s">
        <v>46</v>
      </c>
      <c r="AE16" s="21" t="s">
        <v>39</v>
      </c>
      <c r="AF16" s="124" t="s">
        <v>46</v>
      </c>
      <c r="AG16" s="21" t="s">
        <v>39</v>
      </c>
      <c r="AH16" s="124" t="s">
        <v>20</v>
      </c>
      <c r="AI16" s="179"/>
      <c r="AJ16" s="181"/>
      <c r="AK16" s="175"/>
      <c r="AO16" s="7"/>
      <c r="AP16" s="7"/>
      <c r="AQ16" s="7"/>
      <c r="AR16" s="7"/>
      <c r="AS16" s="7"/>
      <c r="AT16" s="7"/>
      <c r="AU16" s="7"/>
      <c r="AV16" s="7"/>
      <c r="AW16" s="7"/>
      <c r="AX16" s="7"/>
      <c r="AY16" s="7"/>
      <c r="AZ16" s="7"/>
      <c r="BA16" s="7"/>
      <c r="BB16" s="7"/>
      <c r="BC16" s="7"/>
      <c r="BD16" s="7"/>
      <c r="BE16" s="7"/>
      <c r="BF16" s="7"/>
      <c r="BG16" s="7"/>
      <c r="BH16" s="7"/>
      <c r="BI16" s="7"/>
      <c r="BJ16" s="7"/>
      <c r="BK16" s="7"/>
      <c r="BL16" s="7"/>
      <c r="BM16" s="7"/>
    </row>
    <row r="17" spans="1:65" ht="19.5" customHeight="1" x14ac:dyDescent="0.3">
      <c r="A17" s="124">
        <v>1</v>
      </c>
      <c r="B17" s="124">
        <v>2</v>
      </c>
      <c r="C17" s="124">
        <v>3</v>
      </c>
      <c r="D17" s="124">
        <v>4</v>
      </c>
      <c r="E17" s="23">
        <v>5</v>
      </c>
      <c r="F17" s="23">
        <v>6</v>
      </c>
      <c r="G17" s="124">
        <v>7</v>
      </c>
      <c r="H17" s="124">
        <v>8</v>
      </c>
      <c r="I17" s="124">
        <v>9</v>
      </c>
      <c r="J17" s="124">
        <v>10</v>
      </c>
      <c r="K17" s="124">
        <v>11</v>
      </c>
      <c r="L17" s="124">
        <v>12</v>
      </c>
      <c r="M17" s="124">
        <v>13</v>
      </c>
      <c r="N17" s="124">
        <v>14</v>
      </c>
      <c r="O17" s="124">
        <v>15</v>
      </c>
      <c r="P17" s="124">
        <v>16</v>
      </c>
      <c r="Q17" s="124">
        <v>17</v>
      </c>
      <c r="R17" s="124">
        <v>18</v>
      </c>
      <c r="S17" s="124">
        <v>19</v>
      </c>
      <c r="T17" s="124">
        <v>20</v>
      </c>
      <c r="U17" s="124">
        <v>21</v>
      </c>
      <c r="V17" s="124">
        <v>22</v>
      </c>
      <c r="W17" s="124">
        <v>23</v>
      </c>
      <c r="X17" s="124">
        <v>24</v>
      </c>
      <c r="Y17" s="124">
        <v>25</v>
      </c>
      <c r="Z17" s="124">
        <v>26</v>
      </c>
      <c r="AA17" s="124">
        <v>27</v>
      </c>
      <c r="AB17" s="124">
        <v>28</v>
      </c>
      <c r="AC17" s="24" t="s">
        <v>29</v>
      </c>
      <c r="AD17" s="24" t="s">
        <v>30</v>
      </c>
      <c r="AE17" s="24" t="s">
        <v>31</v>
      </c>
      <c r="AF17" s="24" t="s">
        <v>32</v>
      </c>
      <c r="AG17" s="24" t="s">
        <v>33</v>
      </c>
      <c r="AH17" s="24" t="s">
        <v>34</v>
      </c>
      <c r="AI17" s="124">
        <v>30</v>
      </c>
      <c r="AJ17" s="124">
        <v>31</v>
      </c>
      <c r="AK17" s="124">
        <v>32</v>
      </c>
      <c r="AN17" s="19"/>
      <c r="AO17" s="7"/>
      <c r="AP17" s="7"/>
      <c r="AQ17" s="7"/>
      <c r="AR17" s="7"/>
      <c r="AS17" s="7"/>
      <c r="AT17" s="7"/>
      <c r="AU17" s="7"/>
      <c r="AV17" s="7"/>
      <c r="AW17" s="7"/>
      <c r="AX17" s="7"/>
      <c r="AY17" s="7"/>
      <c r="AZ17" s="7"/>
      <c r="BA17" s="7"/>
      <c r="BB17" s="7"/>
      <c r="BC17" s="7"/>
      <c r="BD17" s="7"/>
      <c r="BE17" s="7"/>
      <c r="BF17" s="7"/>
      <c r="BG17" s="7"/>
      <c r="BH17" s="7"/>
      <c r="BI17" s="7"/>
      <c r="BJ17" s="7"/>
      <c r="BK17" s="7"/>
      <c r="BL17" s="7"/>
      <c r="BM17" s="7"/>
    </row>
    <row r="18" spans="1:65" s="31" customFormat="1" ht="37.5" x14ac:dyDescent="0.25">
      <c r="A18" s="165" t="s">
        <v>104</v>
      </c>
      <c r="B18" s="165" t="s">
        <v>105</v>
      </c>
      <c r="C18" s="156" t="s">
        <v>122</v>
      </c>
      <c r="D18" s="156" t="s">
        <v>35</v>
      </c>
      <c r="E18" s="157" t="s">
        <v>35</v>
      </c>
      <c r="F18" s="157" t="s">
        <v>35</v>
      </c>
      <c r="G18" s="158" t="s">
        <v>35</v>
      </c>
      <c r="H18" s="158" t="s">
        <v>35</v>
      </c>
      <c r="I18" s="158" t="s">
        <v>35</v>
      </c>
      <c r="J18" s="158" t="s">
        <v>35</v>
      </c>
      <c r="K18" s="158" t="s">
        <v>35</v>
      </c>
      <c r="L18" s="158" t="s">
        <v>35</v>
      </c>
      <c r="M18" s="158" t="s">
        <v>35</v>
      </c>
      <c r="N18" s="158" t="s">
        <v>35</v>
      </c>
      <c r="O18" s="158" t="s">
        <v>35</v>
      </c>
      <c r="P18" s="158" t="s">
        <v>35</v>
      </c>
      <c r="Q18" s="158" t="s">
        <v>35</v>
      </c>
      <c r="R18" s="158" t="s">
        <v>35</v>
      </c>
      <c r="S18" s="158" t="s">
        <v>35</v>
      </c>
      <c r="T18" s="158" t="s">
        <v>35</v>
      </c>
      <c r="U18" s="158" t="s">
        <v>35</v>
      </c>
      <c r="V18" s="158" t="s">
        <v>35</v>
      </c>
      <c r="W18" s="158" t="s">
        <v>35</v>
      </c>
      <c r="X18" s="158" t="s">
        <v>35</v>
      </c>
      <c r="Y18" s="158" t="s">
        <v>35</v>
      </c>
      <c r="Z18" s="158" t="s">
        <v>35</v>
      </c>
      <c r="AA18" s="158" t="s">
        <v>35</v>
      </c>
      <c r="AB18" s="158" t="s">
        <v>35</v>
      </c>
      <c r="AC18" s="158" t="s">
        <v>35</v>
      </c>
      <c r="AD18" s="158" t="s">
        <v>35</v>
      </c>
      <c r="AE18" s="158" t="s">
        <v>35</v>
      </c>
      <c r="AF18" s="158" t="s">
        <v>35</v>
      </c>
      <c r="AG18" s="158" t="s">
        <v>35</v>
      </c>
      <c r="AH18" s="158" t="s">
        <v>35</v>
      </c>
      <c r="AI18" s="158" t="s">
        <v>35</v>
      </c>
      <c r="AJ18" s="158" t="s">
        <v>35</v>
      </c>
      <c r="AK18" s="158" t="s">
        <v>35</v>
      </c>
      <c r="AM18" s="32"/>
    </row>
    <row r="19" spans="1:65" s="31" customFormat="1" x14ac:dyDescent="0.25">
      <c r="A19" s="165" t="s">
        <v>106</v>
      </c>
      <c r="B19" s="165" t="s">
        <v>107</v>
      </c>
      <c r="C19" s="156" t="s">
        <v>122</v>
      </c>
      <c r="D19" s="156" t="s">
        <v>35</v>
      </c>
      <c r="E19" s="157" t="s">
        <v>35</v>
      </c>
      <c r="F19" s="157" t="s">
        <v>35</v>
      </c>
      <c r="G19" s="158" t="s">
        <v>35</v>
      </c>
      <c r="H19" s="156" t="s">
        <v>35</v>
      </c>
      <c r="I19" s="158" t="s">
        <v>35</v>
      </c>
      <c r="J19" s="158" t="s">
        <v>35</v>
      </c>
      <c r="K19" s="159" t="s">
        <v>35</v>
      </c>
      <c r="L19" s="159" t="s">
        <v>35</v>
      </c>
      <c r="M19" s="159" t="s">
        <v>35</v>
      </c>
      <c r="N19" s="159" t="s">
        <v>35</v>
      </c>
      <c r="O19" s="159" t="s">
        <v>35</v>
      </c>
      <c r="P19" s="158" t="s">
        <v>35</v>
      </c>
      <c r="Q19" s="158" t="s">
        <v>35</v>
      </c>
      <c r="R19" s="158" t="s">
        <v>35</v>
      </c>
      <c r="S19" s="158" t="s">
        <v>35</v>
      </c>
      <c r="T19" s="158" t="s">
        <v>35</v>
      </c>
      <c r="U19" s="158" t="s">
        <v>35</v>
      </c>
      <c r="V19" s="158" t="s">
        <v>35</v>
      </c>
      <c r="W19" s="158" t="s">
        <v>35</v>
      </c>
      <c r="X19" s="158" t="s">
        <v>35</v>
      </c>
      <c r="Y19" s="158" t="s">
        <v>35</v>
      </c>
      <c r="Z19" s="158" t="s">
        <v>35</v>
      </c>
      <c r="AA19" s="158" t="s">
        <v>35</v>
      </c>
      <c r="AB19" s="158" t="s">
        <v>35</v>
      </c>
      <c r="AC19" s="158" t="s">
        <v>35</v>
      </c>
      <c r="AD19" s="158" t="s">
        <v>35</v>
      </c>
      <c r="AE19" s="158" t="s">
        <v>35</v>
      </c>
      <c r="AF19" s="158" t="s">
        <v>35</v>
      </c>
      <c r="AG19" s="158" t="s">
        <v>35</v>
      </c>
      <c r="AH19" s="158" t="s">
        <v>35</v>
      </c>
      <c r="AI19" s="158" t="s">
        <v>35</v>
      </c>
      <c r="AJ19" s="158" t="s">
        <v>35</v>
      </c>
      <c r="AK19" s="158" t="s">
        <v>35</v>
      </c>
      <c r="AM19" s="32"/>
      <c r="AN19" s="32"/>
      <c r="AP19" s="32"/>
    </row>
    <row r="20" spans="1:65" s="31" customFormat="1" ht="37.5" x14ac:dyDescent="0.25">
      <c r="A20" s="165" t="s">
        <v>108</v>
      </c>
      <c r="B20" s="165" t="s">
        <v>109</v>
      </c>
      <c r="C20" s="156" t="s">
        <v>122</v>
      </c>
      <c r="D20" s="156" t="s">
        <v>35</v>
      </c>
      <c r="E20" s="157" t="s">
        <v>35</v>
      </c>
      <c r="F20" s="157" t="s">
        <v>35</v>
      </c>
      <c r="G20" s="157" t="s">
        <v>35</v>
      </c>
      <c r="H20" s="157" t="s">
        <v>35</v>
      </c>
      <c r="I20" s="157" t="s">
        <v>35</v>
      </c>
      <c r="J20" s="157" t="s">
        <v>35</v>
      </c>
      <c r="K20" s="157" t="s">
        <v>35</v>
      </c>
      <c r="L20" s="157" t="s">
        <v>35</v>
      </c>
      <c r="M20" s="157" t="s">
        <v>35</v>
      </c>
      <c r="N20" s="157" t="s">
        <v>35</v>
      </c>
      <c r="O20" s="157" t="s">
        <v>35</v>
      </c>
      <c r="P20" s="157" t="s">
        <v>35</v>
      </c>
      <c r="Q20" s="157" t="s">
        <v>35</v>
      </c>
      <c r="R20" s="157" t="s">
        <v>35</v>
      </c>
      <c r="S20" s="157" t="s">
        <v>35</v>
      </c>
      <c r="T20" s="157" t="s">
        <v>35</v>
      </c>
      <c r="U20" s="157" t="s">
        <v>35</v>
      </c>
      <c r="V20" s="157" t="s">
        <v>35</v>
      </c>
      <c r="W20" s="157" t="s">
        <v>35</v>
      </c>
      <c r="X20" s="157" t="s">
        <v>35</v>
      </c>
      <c r="Y20" s="157" t="s">
        <v>35</v>
      </c>
      <c r="Z20" s="157" t="s">
        <v>35</v>
      </c>
      <c r="AA20" s="157" t="s">
        <v>35</v>
      </c>
      <c r="AB20" s="157" t="s">
        <v>35</v>
      </c>
      <c r="AC20" s="157" t="s">
        <v>35</v>
      </c>
      <c r="AD20" s="157" t="s">
        <v>35</v>
      </c>
      <c r="AE20" s="157" t="s">
        <v>35</v>
      </c>
      <c r="AF20" s="157" t="s">
        <v>35</v>
      </c>
      <c r="AG20" s="157" t="s">
        <v>35</v>
      </c>
      <c r="AH20" s="157" t="s">
        <v>35</v>
      </c>
      <c r="AI20" s="157" t="s">
        <v>35</v>
      </c>
      <c r="AJ20" s="157" t="s">
        <v>35</v>
      </c>
      <c r="AK20" s="158" t="s">
        <v>35</v>
      </c>
    </row>
    <row r="21" spans="1:65" s="33" customFormat="1" ht="75" x14ac:dyDescent="0.25">
      <c r="A21" s="9" t="s">
        <v>110</v>
      </c>
      <c r="B21" s="9" t="s">
        <v>111</v>
      </c>
      <c r="C21" s="28" t="s">
        <v>122</v>
      </c>
      <c r="D21" s="156" t="s">
        <v>35</v>
      </c>
      <c r="E21" s="157" t="s">
        <v>35</v>
      </c>
      <c r="F21" s="157" t="s">
        <v>35</v>
      </c>
      <c r="G21" s="158" t="s">
        <v>35</v>
      </c>
      <c r="H21" s="156" t="s">
        <v>35</v>
      </c>
      <c r="I21" s="158" t="s">
        <v>35</v>
      </c>
      <c r="J21" s="158" t="s">
        <v>35</v>
      </c>
      <c r="K21" s="158" t="s">
        <v>35</v>
      </c>
      <c r="L21" s="158" t="s">
        <v>35</v>
      </c>
      <c r="M21" s="158" t="s">
        <v>35</v>
      </c>
      <c r="N21" s="158" t="s">
        <v>35</v>
      </c>
      <c r="O21" s="158" t="s">
        <v>35</v>
      </c>
      <c r="P21" s="158" t="s">
        <v>35</v>
      </c>
      <c r="Q21" s="158" t="s">
        <v>35</v>
      </c>
      <c r="R21" s="158" t="s">
        <v>35</v>
      </c>
      <c r="S21" s="158" t="s">
        <v>35</v>
      </c>
      <c r="T21" s="158" t="s">
        <v>35</v>
      </c>
      <c r="U21" s="158" t="s">
        <v>35</v>
      </c>
      <c r="V21" s="158" t="s">
        <v>35</v>
      </c>
      <c r="W21" s="158" t="s">
        <v>35</v>
      </c>
      <c r="X21" s="158" t="s">
        <v>35</v>
      </c>
      <c r="Y21" s="158" t="s">
        <v>35</v>
      </c>
      <c r="Z21" s="158" t="s">
        <v>35</v>
      </c>
      <c r="AA21" s="158" t="s">
        <v>35</v>
      </c>
      <c r="AB21" s="158" t="s">
        <v>35</v>
      </c>
      <c r="AC21" s="158" t="s">
        <v>35</v>
      </c>
      <c r="AD21" s="158" t="s">
        <v>35</v>
      </c>
      <c r="AE21" s="158" t="s">
        <v>35</v>
      </c>
      <c r="AF21" s="158" t="s">
        <v>35</v>
      </c>
      <c r="AG21" s="158" t="s">
        <v>35</v>
      </c>
      <c r="AH21" s="158" t="s">
        <v>35</v>
      </c>
      <c r="AI21" s="159">
        <f t="shared" ref="AI21:AJ23" si="0">IF(OR($AD21="нд",$AD21=0),IF($AC21="нд",0,$AC21),$AD21)+IF(OR($AF21="нд",$AF21=0),IF($AE21="нд",0,$AE21),$AF21)+IF($AG21="нд",0,$AG21)</f>
        <v>0</v>
      </c>
      <c r="AJ21" s="159">
        <f t="shared" si="0"/>
        <v>0</v>
      </c>
      <c r="AK21" s="158" t="s">
        <v>35</v>
      </c>
      <c r="AL21" s="31"/>
      <c r="AM21" s="32"/>
      <c r="AN21" s="38"/>
    </row>
    <row r="22" spans="1:65" s="33" customFormat="1" ht="37.5" x14ac:dyDescent="0.25">
      <c r="A22" s="9" t="s">
        <v>112</v>
      </c>
      <c r="B22" s="9" t="s">
        <v>113</v>
      </c>
      <c r="C22" s="28" t="s">
        <v>122</v>
      </c>
      <c r="D22" s="156" t="s">
        <v>35</v>
      </c>
      <c r="E22" s="157" t="s">
        <v>35</v>
      </c>
      <c r="F22" s="157" t="s">
        <v>35</v>
      </c>
      <c r="G22" s="158" t="s">
        <v>35</v>
      </c>
      <c r="H22" s="156" t="s">
        <v>35</v>
      </c>
      <c r="I22" s="158" t="s">
        <v>35</v>
      </c>
      <c r="J22" s="158" t="s">
        <v>35</v>
      </c>
      <c r="K22" s="158" t="s">
        <v>35</v>
      </c>
      <c r="L22" s="158" t="s">
        <v>35</v>
      </c>
      <c r="M22" s="158" t="s">
        <v>35</v>
      </c>
      <c r="N22" s="158" t="s">
        <v>35</v>
      </c>
      <c r="O22" s="158" t="s">
        <v>35</v>
      </c>
      <c r="P22" s="158" t="s">
        <v>35</v>
      </c>
      <c r="Q22" s="158" t="s">
        <v>35</v>
      </c>
      <c r="R22" s="158" t="s">
        <v>35</v>
      </c>
      <c r="S22" s="158" t="s">
        <v>35</v>
      </c>
      <c r="T22" s="158" t="s">
        <v>35</v>
      </c>
      <c r="U22" s="158" t="s">
        <v>35</v>
      </c>
      <c r="V22" s="158" t="s">
        <v>35</v>
      </c>
      <c r="W22" s="158" t="s">
        <v>35</v>
      </c>
      <c r="X22" s="158" t="s">
        <v>35</v>
      </c>
      <c r="Y22" s="158" t="s">
        <v>35</v>
      </c>
      <c r="Z22" s="158" t="s">
        <v>35</v>
      </c>
      <c r="AA22" s="158" t="s">
        <v>35</v>
      </c>
      <c r="AB22" s="158" t="s">
        <v>35</v>
      </c>
      <c r="AC22" s="158" t="s">
        <v>35</v>
      </c>
      <c r="AD22" s="158" t="s">
        <v>35</v>
      </c>
      <c r="AE22" s="158" t="s">
        <v>35</v>
      </c>
      <c r="AF22" s="158" t="s">
        <v>35</v>
      </c>
      <c r="AG22" s="158" t="s">
        <v>35</v>
      </c>
      <c r="AH22" s="158" t="s">
        <v>35</v>
      </c>
      <c r="AI22" s="159">
        <f t="shared" si="0"/>
        <v>0</v>
      </c>
      <c r="AJ22" s="159">
        <f t="shared" si="0"/>
        <v>0</v>
      </c>
      <c r="AK22" s="158" t="s">
        <v>35</v>
      </c>
      <c r="AL22" s="31"/>
      <c r="AM22" s="31"/>
      <c r="AN22" s="31"/>
    </row>
    <row r="23" spans="1:65" s="33" customFormat="1" ht="37.5" x14ac:dyDescent="0.25">
      <c r="A23" s="9" t="s">
        <v>114</v>
      </c>
      <c r="B23" s="9" t="s">
        <v>115</v>
      </c>
      <c r="C23" s="28" t="s">
        <v>122</v>
      </c>
      <c r="D23" s="156" t="s">
        <v>35</v>
      </c>
      <c r="E23" s="157" t="s">
        <v>35</v>
      </c>
      <c r="F23" s="157" t="s">
        <v>35</v>
      </c>
      <c r="G23" s="158" t="s">
        <v>35</v>
      </c>
      <c r="H23" s="156" t="s">
        <v>35</v>
      </c>
      <c r="I23" s="158" t="s">
        <v>35</v>
      </c>
      <c r="J23" s="158" t="s">
        <v>35</v>
      </c>
      <c r="K23" s="158" t="s">
        <v>35</v>
      </c>
      <c r="L23" s="158" t="s">
        <v>35</v>
      </c>
      <c r="M23" s="158" t="s">
        <v>35</v>
      </c>
      <c r="N23" s="158" t="s">
        <v>35</v>
      </c>
      <c r="O23" s="158" t="s">
        <v>35</v>
      </c>
      <c r="P23" s="158" t="s">
        <v>35</v>
      </c>
      <c r="Q23" s="158" t="s">
        <v>35</v>
      </c>
      <c r="R23" s="158" t="s">
        <v>35</v>
      </c>
      <c r="S23" s="158" t="s">
        <v>35</v>
      </c>
      <c r="T23" s="158" t="s">
        <v>35</v>
      </c>
      <c r="U23" s="158" t="s">
        <v>35</v>
      </c>
      <c r="V23" s="158" t="s">
        <v>35</v>
      </c>
      <c r="W23" s="158" t="s">
        <v>35</v>
      </c>
      <c r="X23" s="158" t="s">
        <v>35</v>
      </c>
      <c r="Y23" s="158" t="s">
        <v>35</v>
      </c>
      <c r="Z23" s="158" t="s">
        <v>35</v>
      </c>
      <c r="AA23" s="158" t="s">
        <v>35</v>
      </c>
      <c r="AB23" s="158" t="s">
        <v>35</v>
      </c>
      <c r="AC23" s="158" t="s">
        <v>35</v>
      </c>
      <c r="AD23" s="158" t="s">
        <v>35</v>
      </c>
      <c r="AE23" s="158" t="s">
        <v>35</v>
      </c>
      <c r="AF23" s="158" t="s">
        <v>35</v>
      </c>
      <c r="AG23" s="158" t="s">
        <v>35</v>
      </c>
      <c r="AH23" s="158" t="s">
        <v>35</v>
      </c>
      <c r="AI23" s="159">
        <f t="shared" si="0"/>
        <v>0</v>
      </c>
      <c r="AJ23" s="159">
        <f t="shared" si="0"/>
        <v>0</v>
      </c>
      <c r="AK23" s="158" t="s">
        <v>35</v>
      </c>
      <c r="AL23" s="31"/>
      <c r="AM23" s="32"/>
      <c r="AN23" s="31"/>
    </row>
    <row r="24" spans="1:65" s="33" customFormat="1" x14ac:dyDescent="0.25">
      <c r="A24" s="9" t="s">
        <v>116</v>
      </c>
      <c r="B24" s="9" t="s">
        <v>117</v>
      </c>
      <c r="C24" s="28" t="s">
        <v>122</v>
      </c>
      <c r="D24" s="156" t="s">
        <v>35</v>
      </c>
      <c r="E24" s="157" t="s">
        <v>35</v>
      </c>
      <c r="F24" s="157" t="s">
        <v>35</v>
      </c>
      <c r="G24" s="158" t="s">
        <v>35</v>
      </c>
      <c r="H24" s="156" t="s">
        <v>35</v>
      </c>
      <c r="I24" s="158" t="s">
        <v>35</v>
      </c>
      <c r="J24" s="158" t="s">
        <v>35</v>
      </c>
      <c r="K24" s="158" t="s">
        <v>35</v>
      </c>
      <c r="L24" s="158" t="s">
        <v>35</v>
      </c>
      <c r="M24" s="158" t="s">
        <v>35</v>
      </c>
      <c r="N24" s="158" t="s">
        <v>35</v>
      </c>
      <c r="O24" s="158" t="s">
        <v>35</v>
      </c>
      <c r="P24" s="158" t="s">
        <v>35</v>
      </c>
      <c r="Q24" s="158" t="s">
        <v>35</v>
      </c>
      <c r="R24" s="158" t="s">
        <v>35</v>
      </c>
      <c r="S24" s="158" t="s">
        <v>35</v>
      </c>
      <c r="T24" s="158" t="s">
        <v>35</v>
      </c>
      <c r="U24" s="158" t="s">
        <v>35</v>
      </c>
      <c r="V24" s="158" t="s">
        <v>35</v>
      </c>
      <c r="W24" s="158" t="s">
        <v>35</v>
      </c>
      <c r="X24" s="158" t="s">
        <v>35</v>
      </c>
      <c r="Y24" s="158" t="s">
        <v>35</v>
      </c>
      <c r="Z24" s="158" t="s">
        <v>35</v>
      </c>
      <c r="AA24" s="158" t="s">
        <v>35</v>
      </c>
      <c r="AB24" s="158" t="s">
        <v>35</v>
      </c>
      <c r="AC24" s="158" t="s">
        <v>35</v>
      </c>
      <c r="AD24" s="158" t="s">
        <v>35</v>
      </c>
      <c r="AE24" s="158" t="s">
        <v>35</v>
      </c>
      <c r="AF24" s="158" t="s">
        <v>35</v>
      </c>
      <c r="AG24" s="158" t="s">
        <v>35</v>
      </c>
      <c r="AH24" s="158" t="s">
        <v>35</v>
      </c>
      <c r="AI24" s="158" t="s">
        <v>35</v>
      </c>
      <c r="AJ24" s="158" t="s">
        <v>35</v>
      </c>
      <c r="AK24" s="158" t="s">
        <v>35</v>
      </c>
      <c r="AL24" s="31"/>
      <c r="AM24" s="31"/>
      <c r="AN24" s="31"/>
    </row>
    <row r="25" spans="1:65" s="39" customFormat="1" x14ac:dyDescent="0.25">
      <c r="A25" s="8" t="s">
        <v>118</v>
      </c>
      <c r="B25" s="8" t="s">
        <v>119</v>
      </c>
      <c r="C25" s="25" t="s">
        <v>122</v>
      </c>
      <c r="D25" s="25" t="str">
        <f>D46</f>
        <v>нд</v>
      </c>
      <c r="E25" s="25" t="str">
        <f t="shared" ref="E25:AK25" si="1">E46</f>
        <v>нд</v>
      </c>
      <c r="F25" s="25" t="str">
        <f t="shared" si="1"/>
        <v>нд</v>
      </c>
      <c r="G25" s="25" t="str">
        <f t="shared" si="1"/>
        <v>нд</v>
      </c>
      <c r="H25" s="27" t="str">
        <f t="shared" si="1"/>
        <v>нд</v>
      </c>
      <c r="I25" s="27" t="str">
        <f t="shared" si="1"/>
        <v>нд</v>
      </c>
      <c r="J25" s="27" t="str">
        <f t="shared" si="1"/>
        <v>нд</v>
      </c>
      <c r="K25" s="27">
        <f>K46</f>
        <v>47.147876412711867</v>
      </c>
      <c r="L25" s="27">
        <f t="shared" ref="L25:AI25" si="2">L46</f>
        <v>0.87931500000000007</v>
      </c>
      <c r="M25" s="27">
        <f t="shared" si="2"/>
        <v>31.217235161075063</v>
      </c>
      <c r="N25" s="27">
        <f t="shared" si="2"/>
        <v>12.244213</v>
      </c>
      <c r="O25" s="27">
        <f t="shared" si="2"/>
        <v>2.8071132516367987</v>
      </c>
      <c r="P25" s="27">
        <f t="shared" si="2"/>
        <v>33.162344129999994</v>
      </c>
      <c r="Q25" s="27">
        <f t="shared" si="2"/>
        <v>0.11563767</v>
      </c>
      <c r="R25" s="27">
        <f t="shared" si="2"/>
        <v>28.053551903895229</v>
      </c>
      <c r="S25" s="27">
        <f t="shared" si="2"/>
        <v>4.8029261950000004</v>
      </c>
      <c r="T25" s="27">
        <f t="shared" si="2"/>
        <v>0.19023139640569334</v>
      </c>
      <c r="U25" s="27">
        <f t="shared" si="2"/>
        <v>0</v>
      </c>
      <c r="V25" s="27">
        <f t="shared" si="2"/>
        <v>0</v>
      </c>
      <c r="W25" s="27">
        <f t="shared" si="2"/>
        <v>0</v>
      </c>
      <c r="X25" s="27">
        <f t="shared" si="2"/>
        <v>19.034745762711864</v>
      </c>
      <c r="Y25" s="27">
        <f t="shared" si="2"/>
        <v>0</v>
      </c>
      <c r="Z25" s="27">
        <f t="shared" si="2"/>
        <v>23.235070869999998</v>
      </c>
      <c r="AA25" s="27">
        <f t="shared" si="2"/>
        <v>0</v>
      </c>
      <c r="AB25" s="27">
        <f t="shared" si="2"/>
        <v>0</v>
      </c>
      <c r="AC25" s="27">
        <f t="shared" si="2"/>
        <v>13.662520000000001</v>
      </c>
      <c r="AD25" s="27">
        <f t="shared" si="2"/>
        <v>6.3788402699999995</v>
      </c>
      <c r="AE25" s="27">
        <f t="shared" si="2"/>
        <v>17.48454065</v>
      </c>
      <c r="AF25" s="27">
        <f t="shared" si="2"/>
        <v>9.2954723399999999</v>
      </c>
      <c r="AG25" s="27">
        <f t="shared" si="2"/>
        <v>19.034745762711864</v>
      </c>
      <c r="AH25" s="27">
        <f t="shared" si="2"/>
        <v>17.48803152</v>
      </c>
      <c r="AI25" s="27">
        <f t="shared" si="2"/>
        <v>34.709058372711858</v>
      </c>
      <c r="AJ25" s="27">
        <f t="shared" ref="AJ25" si="3">AJ46</f>
        <v>33.162344129999994</v>
      </c>
      <c r="AK25" s="27" t="str">
        <f t="shared" si="1"/>
        <v>нд</v>
      </c>
    </row>
    <row r="26" spans="1:65" s="33" customFormat="1" ht="37.5" hidden="1" x14ac:dyDescent="0.25">
      <c r="A26" s="9" t="s">
        <v>120</v>
      </c>
      <c r="B26" s="9" t="s">
        <v>121</v>
      </c>
      <c r="C26" s="28" t="s">
        <v>122</v>
      </c>
      <c r="D26" s="156" t="s">
        <v>35</v>
      </c>
      <c r="E26" s="157" t="s">
        <v>35</v>
      </c>
      <c r="F26" s="157" t="s">
        <v>35</v>
      </c>
      <c r="G26" s="158" t="s">
        <v>35</v>
      </c>
      <c r="H26" s="156" t="s">
        <v>35</v>
      </c>
      <c r="I26" s="158" t="s">
        <v>35</v>
      </c>
      <c r="J26" s="158" t="s">
        <v>35</v>
      </c>
      <c r="K26" s="158" t="s">
        <v>35</v>
      </c>
      <c r="L26" s="158" t="s">
        <v>35</v>
      </c>
      <c r="M26" s="158" t="s">
        <v>35</v>
      </c>
      <c r="N26" s="158" t="s">
        <v>35</v>
      </c>
      <c r="O26" s="158" t="s">
        <v>35</v>
      </c>
      <c r="P26" s="158" t="s">
        <v>35</v>
      </c>
      <c r="Q26" s="158" t="s">
        <v>35</v>
      </c>
      <c r="R26" s="158" t="s">
        <v>35</v>
      </c>
      <c r="S26" s="158" t="s">
        <v>35</v>
      </c>
      <c r="T26" s="158" t="s">
        <v>35</v>
      </c>
      <c r="U26" s="158" t="s">
        <v>35</v>
      </c>
      <c r="V26" s="158" t="s">
        <v>35</v>
      </c>
      <c r="W26" s="158" t="s">
        <v>35</v>
      </c>
      <c r="X26" s="158" t="s">
        <v>35</v>
      </c>
      <c r="Y26" s="158" t="s">
        <v>35</v>
      </c>
      <c r="Z26" s="158" t="s">
        <v>35</v>
      </c>
      <c r="AA26" s="158" t="s">
        <v>35</v>
      </c>
      <c r="AB26" s="158" t="s">
        <v>35</v>
      </c>
      <c r="AC26" s="158" t="s">
        <v>35</v>
      </c>
      <c r="AD26" s="158" t="s">
        <v>35</v>
      </c>
      <c r="AE26" s="158" t="s">
        <v>35</v>
      </c>
      <c r="AF26" s="158" t="s">
        <v>35</v>
      </c>
      <c r="AG26" s="158" t="s">
        <v>35</v>
      </c>
      <c r="AH26" s="158" t="s">
        <v>35</v>
      </c>
      <c r="AI26" s="158" t="s">
        <v>35</v>
      </c>
      <c r="AJ26" s="158" t="s">
        <v>35</v>
      </c>
      <c r="AK26" s="158" t="s">
        <v>35</v>
      </c>
      <c r="AL26" s="31"/>
      <c r="AM26" s="31"/>
      <c r="AN26" s="31"/>
    </row>
    <row r="27" spans="1:65" s="33" customFormat="1" ht="56.25" hidden="1" x14ac:dyDescent="0.25">
      <c r="A27" s="9" t="s">
        <v>123</v>
      </c>
      <c r="B27" s="9" t="s">
        <v>124</v>
      </c>
      <c r="C27" s="28" t="s">
        <v>122</v>
      </c>
      <c r="D27" s="156" t="s">
        <v>35</v>
      </c>
      <c r="E27" s="157" t="s">
        <v>35</v>
      </c>
      <c r="F27" s="157" t="s">
        <v>35</v>
      </c>
      <c r="G27" s="158" t="s">
        <v>35</v>
      </c>
      <c r="H27" s="156" t="s">
        <v>35</v>
      </c>
      <c r="I27" s="158" t="s">
        <v>35</v>
      </c>
      <c r="J27" s="158" t="s">
        <v>35</v>
      </c>
      <c r="K27" s="158" t="s">
        <v>35</v>
      </c>
      <c r="L27" s="158" t="s">
        <v>35</v>
      </c>
      <c r="M27" s="158" t="s">
        <v>35</v>
      </c>
      <c r="N27" s="158" t="s">
        <v>35</v>
      </c>
      <c r="O27" s="158" t="s">
        <v>35</v>
      </c>
      <c r="P27" s="158" t="s">
        <v>35</v>
      </c>
      <c r="Q27" s="158" t="s">
        <v>35</v>
      </c>
      <c r="R27" s="158" t="s">
        <v>35</v>
      </c>
      <c r="S27" s="158" t="s">
        <v>35</v>
      </c>
      <c r="T27" s="158" t="s">
        <v>35</v>
      </c>
      <c r="U27" s="158" t="s">
        <v>35</v>
      </c>
      <c r="V27" s="158" t="s">
        <v>35</v>
      </c>
      <c r="W27" s="158" t="s">
        <v>35</v>
      </c>
      <c r="X27" s="158" t="s">
        <v>35</v>
      </c>
      <c r="Y27" s="158" t="s">
        <v>35</v>
      </c>
      <c r="Z27" s="158" t="s">
        <v>35</v>
      </c>
      <c r="AA27" s="158" t="s">
        <v>35</v>
      </c>
      <c r="AB27" s="158" t="s">
        <v>35</v>
      </c>
      <c r="AC27" s="158" t="s">
        <v>35</v>
      </c>
      <c r="AD27" s="158" t="s">
        <v>35</v>
      </c>
      <c r="AE27" s="158" t="s">
        <v>35</v>
      </c>
      <c r="AF27" s="158" t="s">
        <v>35</v>
      </c>
      <c r="AG27" s="158" t="s">
        <v>35</v>
      </c>
      <c r="AH27" s="158" t="s">
        <v>35</v>
      </c>
      <c r="AI27" s="158" t="s">
        <v>35</v>
      </c>
      <c r="AJ27" s="158" t="s">
        <v>35</v>
      </c>
      <c r="AK27" s="158" t="s">
        <v>35</v>
      </c>
      <c r="AL27" s="31"/>
      <c r="AM27" s="31"/>
      <c r="AN27" s="31"/>
    </row>
    <row r="28" spans="1:65" s="33" customFormat="1" ht="75" hidden="1" x14ac:dyDescent="0.25">
      <c r="A28" s="9" t="s">
        <v>125</v>
      </c>
      <c r="B28" s="9" t="s">
        <v>126</v>
      </c>
      <c r="C28" s="28" t="s">
        <v>122</v>
      </c>
      <c r="D28" s="156" t="s">
        <v>35</v>
      </c>
      <c r="E28" s="157" t="s">
        <v>35</v>
      </c>
      <c r="F28" s="157" t="s">
        <v>35</v>
      </c>
      <c r="G28" s="158" t="s">
        <v>35</v>
      </c>
      <c r="H28" s="156" t="s">
        <v>35</v>
      </c>
      <c r="I28" s="158" t="s">
        <v>35</v>
      </c>
      <c r="J28" s="158" t="s">
        <v>35</v>
      </c>
      <c r="K28" s="158" t="s">
        <v>35</v>
      </c>
      <c r="L28" s="158" t="s">
        <v>35</v>
      </c>
      <c r="M28" s="158" t="s">
        <v>35</v>
      </c>
      <c r="N28" s="158" t="s">
        <v>35</v>
      </c>
      <c r="O28" s="158" t="s">
        <v>35</v>
      </c>
      <c r="P28" s="158" t="s">
        <v>35</v>
      </c>
      <c r="Q28" s="158" t="s">
        <v>35</v>
      </c>
      <c r="R28" s="158" t="s">
        <v>35</v>
      </c>
      <c r="S28" s="158" t="s">
        <v>35</v>
      </c>
      <c r="T28" s="158" t="s">
        <v>35</v>
      </c>
      <c r="U28" s="158" t="s">
        <v>35</v>
      </c>
      <c r="V28" s="158" t="s">
        <v>35</v>
      </c>
      <c r="W28" s="158" t="s">
        <v>35</v>
      </c>
      <c r="X28" s="158" t="s">
        <v>35</v>
      </c>
      <c r="Y28" s="158" t="s">
        <v>35</v>
      </c>
      <c r="Z28" s="158" t="s">
        <v>35</v>
      </c>
      <c r="AA28" s="158" t="s">
        <v>35</v>
      </c>
      <c r="AB28" s="158" t="s">
        <v>35</v>
      </c>
      <c r="AC28" s="158" t="s">
        <v>35</v>
      </c>
      <c r="AD28" s="158" t="s">
        <v>35</v>
      </c>
      <c r="AE28" s="158" t="s">
        <v>35</v>
      </c>
      <c r="AF28" s="158" t="s">
        <v>35</v>
      </c>
      <c r="AG28" s="158" t="s">
        <v>35</v>
      </c>
      <c r="AH28" s="158" t="s">
        <v>35</v>
      </c>
      <c r="AI28" s="158" t="s">
        <v>35</v>
      </c>
      <c r="AJ28" s="158" t="s">
        <v>35</v>
      </c>
      <c r="AK28" s="158" t="s">
        <v>35</v>
      </c>
      <c r="AL28" s="31"/>
      <c r="AM28" s="31"/>
      <c r="AN28" s="31"/>
    </row>
    <row r="29" spans="1:65" s="33" customFormat="1" ht="75" hidden="1" x14ac:dyDescent="0.25">
      <c r="A29" s="9" t="s">
        <v>127</v>
      </c>
      <c r="B29" s="9" t="s">
        <v>128</v>
      </c>
      <c r="C29" s="28" t="s">
        <v>122</v>
      </c>
      <c r="D29" s="156" t="s">
        <v>35</v>
      </c>
      <c r="E29" s="157" t="s">
        <v>35</v>
      </c>
      <c r="F29" s="157" t="s">
        <v>35</v>
      </c>
      <c r="G29" s="158" t="s">
        <v>35</v>
      </c>
      <c r="H29" s="156" t="s">
        <v>35</v>
      </c>
      <c r="I29" s="158" t="s">
        <v>35</v>
      </c>
      <c r="J29" s="158" t="s">
        <v>35</v>
      </c>
      <c r="K29" s="158" t="s">
        <v>35</v>
      </c>
      <c r="L29" s="158" t="s">
        <v>35</v>
      </c>
      <c r="M29" s="158" t="s">
        <v>35</v>
      </c>
      <c r="N29" s="158" t="s">
        <v>35</v>
      </c>
      <c r="O29" s="158" t="s">
        <v>35</v>
      </c>
      <c r="P29" s="158" t="s">
        <v>35</v>
      </c>
      <c r="Q29" s="158" t="s">
        <v>35</v>
      </c>
      <c r="R29" s="158" t="s">
        <v>35</v>
      </c>
      <c r="S29" s="158" t="s">
        <v>35</v>
      </c>
      <c r="T29" s="158" t="s">
        <v>35</v>
      </c>
      <c r="U29" s="158" t="s">
        <v>35</v>
      </c>
      <c r="V29" s="158" t="s">
        <v>35</v>
      </c>
      <c r="W29" s="158" t="s">
        <v>35</v>
      </c>
      <c r="X29" s="158" t="s">
        <v>35</v>
      </c>
      <c r="Y29" s="158" t="s">
        <v>35</v>
      </c>
      <c r="Z29" s="158" t="s">
        <v>35</v>
      </c>
      <c r="AA29" s="158" t="s">
        <v>35</v>
      </c>
      <c r="AB29" s="158" t="s">
        <v>35</v>
      </c>
      <c r="AC29" s="158" t="s">
        <v>35</v>
      </c>
      <c r="AD29" s="158" t="s">
        <v>35</v>
      </c>
      <c r="AE29" s="158" t="s">
        <v>35</v>
      </c>
      <c r="AF29" s="158" t="s">
        <v>35</v>
      </c>
      <c r="AG29" s="158" t="s">
        <v>35</v>
      </c>
      <c r="AH29" s="158" t="s">
        <v>35</v>
      </c>
      <c r="AI29" s="158" t="s">
        <v>35</v>
      </c>
      <c r="AJ29" s="158" t="s">
        <v>35</v>
      </c>
      <c r="AK29" s="158" t="s">
        <v>35</v>
      </c>
      <c r="AL29" s="31"/>
      <c r="AM29" s="31"/>
      <c r="AN29" s="31"/>
    </row>
    <row r="30" spans="1:65" s="33" customFormat="1" ht="56.25" hidden="1" x14ac:dyDescent="0.25">
      <c r="A30" s="9" t="s">
        <v>129</v>
      </c>
      <c r="B30" s="9" t="s">
        <v>130</v>
      </c>
      <c r="C30" s="28" t="s">
        <v>122</v>
      </c>
      <c r="D30" s="156" t="s">
        <v>35</v>
      </c>
      <c r="E30" s="157" t="s">
        <v>35</v>
      </c>
      <c r="F30" s="157" t="s">
        <v>35</v>
      </c>
      <c r="G30" s="158" t="s">
        <v>35</v>
      </c>
      <c r="H30" s="156" t="s">
        <v>35</v>
      </c>
      <c r="I30" s="158" t="s">
        <v>35</v>
      </c>
      <c r="J30" s="158" t="s">
        <v>35</v>
      </c>
      <c r="K30" s="158" t="s">
        <v>35</v>
      </c>
      <c r="L30" s="158" t="s">
        <v>35</v>
      </c>
      <c r="M30" s="158" t="s">
        <v>35</v>
      </c>
      <c r="N30" s="158" t="s">
        <v>35</v>
      </c>
      <c r="O30" s="158" t="s">
        <v>35</v>
      </c>
      <c r="P30" s="158" t="s">
        <v>35</v>
      </c>
      <c r="Q30" s="158" t="s">
        <v>35</v>
      </c>
      <c r="R30" s="158" t="s">
        <v>35</v>
      </c>
      <c r="S30" s="158" t="s">
        <v>35</v>
      </c>
      <c r="T30" s="158" t="s">
        <v>35</v>
      </c>
      <c r="U30" s="158" t="s">
        <v>35</v>
      </c>
      <c r="V30" s="158" t="s">
        <v>35</v>
      </c>
      <c r="W30" s="158" t="s">
        <v>35</v>
      </c>
      <c r="X30" s="158" t="s">
        <v>35</v>
      </c>
      <c r="Y30" s="158" t="s">
        <v>35</v>
      </c>
      <c r="Z30" s="158" t="s">
        <v>35</v>
      </c>
      <c r="AA30" s="158" t="s">
        <v>35</v>
      </c>
      <c r="AB30" s="158" t="s">
        <v>35</v>
      </c>
      <c r="AC30" s="158" t="s">
        <v>35</v>
      </c>
      <c r="AD30" s="158" t="s">
        <v>35</v>
      </c>
      <c r="AE30" s="158" t="s">
        <v>35</v>
      </c>
      <c r="AF30" s="158" t="s">
        <v>35</v>
      </c>
      <c r="AG30" s="158" t="s">
        <v>35</v>
      </c>
      <c r="AH30" s="158" t="s">
        <v>35</v>
      </c>
      <c r="AI30" s="158" t="s">
        <v>35</v>
      </c>
      <c r="AJ30" s="158" t="s">
        <v>35</v>
      </c>
      <c r="AK30" s="158" t="s">
        <v>35</v>
      </c>
      <c r="AL30" s="31"/>
      <c r="AM30" s="31"/>
      <c r="AN30" s="31"/>
    </row>
    <row r="31" spans="1:65" s="33" customFormat="1" ht="37.5" hidden="1" x14ac:dyDescent="0.25">
      <c r="A31" s="9" t="s">
        <v>131</v>
      </c>
      <c r="B31" s="9" t="s">
        <v>132</v>
      </c>
      <c r="C31" s="28" t="s">
        <v>122</v>
      </c>
      <c r="D31" s="156" t="s">
        <v>35</v>
      </c>
      <c r="E31" s="157" t="s">
        <v>35</v>
      </c>
      <c r="F31" s="157" t="s">
        <v>35</v>
      </c>
      <c r="G31" s="158" t="s">
        <v>35</v>
      </c>
      <c r="H31" s="156" t="s">
        <v>35</v>
      </c>
      <c r="I31" s="158" t="s">
        <v>35</v>
      </c>
      <c r="J31" s="158" t="s">
        <v>35</v>
      </c>
      <c r="K31" s="158" t="s">
        <v>35</v>
      </c>
      <c r="L31" s="158" t="s">
        <v>35</v>
      </c>
      <c r="M31" s="158" t="s">
        <v>35</v>
      </c>
      <c r="N31" s="158" t="s">
        <v>35</v>
      </c>
      <c r="O31" s="158" t="s">
        <v>35</v>
      </c>
      <c r="P31" s="158" t="s">
        <v>35</v>
      </c>
      <c r="Q31" s="158" t="s">
        <v>35</v>
      </c>
      <c r="R31" s="158" t="s">
        <v>35</v>
      </c>
      <c r="S31" s="158" t="s">
        <v>35</v>
      </c>
      <c r="T31" s="158" t="s">
        <v>35</v>
      </c>
      <c r="U31" s="158" t="s">
        <v>35</v>
      </c>
      <c r="V31" s="158" t="s">
        <v>35</v>
      </c>
      <c r="W31" s="158" t="s">
        <v>35</v>
      </c>
      <c r="X31" s="158" t="s">
        <v>35</v>
      </c>
      <c r="Y31" s="158" t="s">
        <v>35</v>
      </c>
      <c r="Z31" s="158" t="s">
        <v>35</v>
      </c>
      <c r="AA31" s="158" t="s">
        <v>35</v>
      </c>
      <c r="AB31" s="158" t="s">
        <v>35</v>
      </c>
      <c r="AC31" s="158" t="s">
        <v>35</v>
      </c>
      <c r="AD31" s="158" t="s">
        <v>35</v>
      </c>
      <c r="AE31" s="158" t="s">
        <v>35</v>
      </c>
      <c r="AF31" s="158" t="s">
        <v>35</v>
      </c>
      <c r="AG31" s="158" t="s">
        <v>35</v>
      </c>
      <c r="AH31" s="158" t="s">
        <v>35</v>
      </c>
      <c r="AI31" s="158" t="s">
        <v>35</v>
      </c>
      <c r="AJ31" s="158" t="s">
        <v>35</v>
      </c>
      <c r="AK31" s="158" t="s">
        <v>35</v>
      </c>
      <c r="AL31" s="31"/>
      <c r="AM31" s="31"/>
      <c r="AN31" s="31"/>
    </row>
    <row r="32" spans="1:65" s="33" customFormat="1" ht="75" hidden="1" x14ac:dyDescent="0.25">
      <c r="A32" s="9" t="s">
        <v>133</v>
      </c>
      <c r="B32" s="9" t="s">
        <v>134</v>
      </c>
      <c r="C32" s="28" t="s">
        <v>122</v>
      </c>
      <c r="D32" s="156" t="s">
        <v>35</v>
      </c>
      <c r="E32" s="157" t="s">
        <v>35</v>
      </c>
      <c r="F32" s="157" t="s">
        <v>35</v>
      </c>
      <c r="G32" s="158" t="s">
        <v>35</v>
      </c>
      <c r="H32" s="156" t="s">
        <v>35</v>
      </c>
      <c r="I32" s="158" t="s">
        <v>35</v>
      </c>
      <c r="J32" s="158" t="s">
        <v>35</v>
      </c>
      <c r="K32" s="158" t="s">
        <v>35</v>
      </c>
      <c r="L32" s="158" t="s">
        <v>35</v>
      </c>
      <c r="M32" s="158" t="s">
        <v>35</v>
      </c>
      <c r="N32" s="158" t="s">
        <v>35</v>
      </c>
      <c r="O32" s="158" t="s">
        <v>35</v>
      </c>
      <c r="P32" s="158" t="s">
        <v>35</v>
      </c>
      <c r="Q32" s="158" t="s">
        <v>35</v>
      </c>
      <c r="R32" s="158" t="s">
        <v>35</v>
      </c>
      <c r="S32" s="158" t="s">
        <v>35</v>
      </c>
      <c r="T32" s="158" t="s">
        <v>35</v>
      </c>
      <c r="U32" s="158" t="s">
        <v>35</v>
      </c>
      <c r="V32" s="158" t="s">
        <v>35</v>
      </c>
      <c r="W32" s="158" t="s">
        <v>35</v>
      </c>
      <c r="X32" s="158" t="s">
        <v>35</v>
      </c>
      <c r="Y32" s="158" t="s">
        <v>35</v>
      </c>
      <c r="Z32" s="158" t="s">
        <v>35</v>
      </c>
      <c r="AA32" s="158" t="s">
        <v>35</v>
      </c>
      <c r="AB32" s="158" t="s">
        <v>35</v>
      </c>
      <c r="AC32" s="158" t="s">
        <v>35</v>
      </c>
      <c r="AD32" s="158" t="s">
        <v>35</v>
      </c>
      <c r="AE32" s="158" t="s">
        <v>35</v>
      </c>
      <c r="AF32" s="158" t="s">
        <v>35</v>
      </c>
      <c r="AG32" s="158" t="s">
        <v>35</v>
      </c>
      <c r="AH32" s="158" t="s">
        <v>35</v>
      </c>
      <c r="AI32" s="158" t="s">
        <v>35</v>
      </c>
      <c r="AJ32" s="158" t="s">
        <v>35</v>
      </c>
      <c r="AK32" s="158" t="s">
        <v>35</v>
      </c>
      <c r="AL32" s="31"/>
      <c r="AM32" s="31"/>
      <c r="AN32" s="31"/>
    </row>
    <row r="33" spans="1:40" s="33" customFormat="1" ht="56.25" hidden="1" x14ac:dyDescent="0.25">
      <c r="A33" s="9" t="s">
        <v>135</v>
      </c>
      <c r="B33" s="9" t="s">
        <v>136</v>
      </c>
      <c r="C33" s="28" t="s">
        <v>122</v>
      </c>
      <c r="D33" s="156" t="s">
        <v>35</v>
      </c>
      <c r="E33" s="157" t="s">
        <v>35</v>
      </c>
      <c r="F33" s="157" t="s">
        <v>35</v>
      </c>
      <c r="G33" s="158" t="s">
        <v>35</v>
      </c>
      <c r="H33" s="156" t="s">
        <v>35</v>
      </c>
      <c r="I33" s="158" t="s">
        <v>35</v>
      </c>
      <c r="J33" s="158" t="s">
        <v>35</v>
      </c>
      <c r="K33" s="158" t="s">
        <v>35</v>
      </c>
      <c r="L33" s="158" t="s">
        <v>35</v>
      </c>
      <c r="M33" s="158" t="s">
        <v>35</v>
      </c>
      <c r="N33" s="158" t="s">
        <v>35</v>
      </c>
      <c r="O33" s="158" t="s">
        <v>35</v>
      </c>
      <c r="P33" s="158" t="s">
        <v>35</v>
      </c>
      <c r="Q33" s="158" t="s">
        <v>35</v>
      </c>
      <c r="R33" s="158" t="s">
        <v>35</v>
      </c>
      <c r="S33" s="158" t="s">
        <v>35</v>
      </c>
      <c r="T33" s="158" t="s">
        <v>35</v>
      </c>
      <c r="U33" s="158" t="s">
        <v>35</v>
      </c>
      <c r="V33" s="158" t="s">
        <v>35</v>
      </c>
      <c r="W33" s="158" t="s">
        <v>35</v>
      </c>
      <c r="X33" s="158" t="s">
        <v>35</v>
      </c>
      <c r="Y33" s="158" t="s">
        <v>35</v>
      </c>
      <c r="Z33" s="158" t="s">
        <v>35</v>
      </c>
      <c r="AA33" s="158" t="s">
        <v>35</v>
      </c>
      <c r="AB33" s="158" t="s">
        <v>35</v>
      </c>
      <c r="AC33" s="158" t="s">
        <v>35</v>
      </c>
      <c r="AD33" s="158" t="s">
        <v>35</v>
      </c>
      <c r="AE33" s="158" t="s">
        <v>35</v>
      </c>
      <c r="AF33" s="158" t="s">
        <v>35</v>
      </c>
      <c r="AG33" s="158" t="s">
        <v>35</v>
      </c>
      <c r="AH33" s="158" t="s">
        <v>35</v>
      </c>
      <c r="AI33" s="158" t="s">
        <v>35</v>
      </c>
      <c r="AJ33" s="158" t="s">
        <v>35</v>
      </c>
      <c r="AK33" s="158" t="s">
        <v>35</v>
      </c>
      <c r="AL33" s="31"/>
      <c r="AM33" s="31"/>
      <c r="AN33" s="31"/>
    </row>
    <row r="34" spans="1:40" s="33" customFormat="1" ht="56.25" hidden="1" x14ac:dyDescent="0.25">
      <c r="A34" s="9" t="s">
        <v>137</v>
      </c>
      <c r="B34" s="9" t="s">
        <v>138</v>
      </c>
      <c r="C34" s="28" t="s">
        <v>122</v>
      </c>
      <c r="D34" s="156" t="s">
        <v>35</v>
      </c>
      <c r="E34" s="157" t="s">
        <v>35</v>
      </c>
      <c r="F34" s="157" t="s">
        <v>35</v>
      </c>
      <c r="G34" s="158" t="s">
        <v>35</v>
      </c>
      <c r="H34" s="156" t="s">
        <v>35</v>
      </c>
      <c r="I34" s="158" t="s">
        <v>35</v>
      </c>
      <c r="J34" s="158" t="s">
        <v>35</v>
      </c>
      <c r="K34" s="158" t="s">
        <v>35</v>
      </c>
      <c r="L34" s="158" t="s">
        <v>35</v>
      </c>
      <c r="M34" s="158" t="s">
        <v>35</v>
      </c>
      <c r="N34" s="158" t="s">
        <v>35</v>
      </c>
      <c r="O34" s="158" t="s">
        <v>35</v>
      </c>
      <c r="P34" s="158" t="s">
        <v>35</v>
      </c>
      <c r="Q34" s="158" t="s">
        <v>35</v>
      </c>
      <c r="R34" s="158" t="s">
        <v>35</v>
      </c>
      <c r="S34" s="158" t="s">
        <v>35</v>
      </c>
      <c r="T34" s="158" t="s">
        <v>35</v>
      </c>
      <c r="U34" s="158" t="s">
        <v>35</v>
      </c>
      <c r="V34" s="158" t="s">
        <v>35</v>
      </c>
      <c r="W34" s="158" t="s">
        <v>35</v>
      </c>
      <c r="X34" s="158" t="s">
        <v>35</v>
      </c>
      <c r="Y34" s="158" t="s">
        <v>35</v>
      </c>
      <c r="Z34" s="158" t="s">
        <v>35</v>
      </c>
      <c r="AA34" s="158" t="s">
        <v>35</v>
      </c>
      <c r="AB34" s="158" t="s">
        <v>35</v>
      </c>
      <c r="AC34" s="158" t="s">
        <v>35</v>
      </c>
      <c r="AD34" s="158" t="s">
        <v>35</v>
      </c>
      <c r="AE34" s="158" t="s">
        <v>35</v>
      </c>
      <c r="AF34" s="158" t="s">
        <v>35</v>
      </c>
      <c r="AG34" s="158" t="s">
        <v>35</v>
      </c>
      <c r="AH34" s="158" t="s">
        <v>35</v>
      </c>
      <c r="AI34" s="158" t="s">
        <v>35</v>
      </c>
      <c r="AJ34" s="158" t="s">
        <v>35</v>
      </c>
      <c r="AK34" s="158" t="s">
        <v>35</v>
      </c>
      <c r="AL34" s="31"/>
      <c r="AM34" s="31"/>
      <c r="AN34" s="31"/>
    </row>
    <row r="35" spans="1:40" s="33" customFormat="1" ht="37.5" hidden="1" x14ac:dyDescent="0.25">
      <c r="A35" s="9" t="s">
        <v>139</v>
      </c>
      <c r="B35" s="9" t="s">
        <v>140</v>
      </c>
      <c r="C35" s="28" t="s">
        <v>122</v>
      </c>
      <c r="D35" s="156" t="s">
        <v>35</v>
      </c>
      <c r="E35" s="157" t="s">
        <v>35</v>
      </c>
      <c r="F35" s="157" t="s">
        <v>35</v>
      </c>
      <c r="G35" s="158" t="s">
        <v>35</v>
      </c>
      <c r="H35" s="156" t="s">
        <v>35</v>
      </c>
      <c r="I35" s="158" t="s">
        <v>35</v>
      </c>
      <c r="J35" s="158" t="s">
        <v>35</v>
      </c>
      <c r="K35" s="158" t="s">
        <v>35</v>
      </c>
      <c r="L35" s="158" t="s">
        <v>35</v>
      </c>
      <c r="M35" s="158" t="s">
        <v>35</v>
      </c>
      <c r="N35" s="158" t="s">
        <v>35</v>
      </c>
      <c r="O35" s="158" t="s">
        <v>35</v>
      </c>
      <c r="P35" s="158" t="s">
        <v>35</v>
      </c>
      <c r="Q35" s="158" t="s">
        <v>35</v>
      </c>
      <c r="R35" s="158" t="s">
        <v>35</v>
      </c>
      <c r="S35" s="158" t="s">
        <v>35</v>
      </c>
      <c r="T35" s="158" t="s">
        <v>35</v>
      </c>
      <c r="U35" s="158" t="s">
        <v>35</v>
      </c>
      <c r="V35" s="158" t="s">
        <v>35</v>
      </c>
      <c r="W35" s="158" t="s">
        <v>35</v>
      </c>
      <c r="X35" s="158" t="s">
        <v>35</v>
      </c>
      <c r="Y35" s="158" t="s">
        <v>35</v>
      </c>
      <c r="Z35" s="158" t="s">
        <v>35</v>
      </c>
      <c r="AA35" s="158" t="s">
        <v>35</v>
      </c>
      <c r="AB35" s="158" t="s">
        <v>35</v>
      </c>
      <c r="AC35" s="158" t="s">
        <v>35</v>
      </c>
      <c r="AD35" s="158" t="s">
        <v>35</v>
      </c>
      <c r="AE35" s="158" t="s">
        <v>35</v>
      </c>
      <c r="AF35" s="158" t="s">
        <v>35</v>
      </c>
      <c r="AG35" s="158" t="s">
        <v>35</v>
      </c>
      <c r="AH35" s="158" t="s">
        <v>35</v>
      </c>
      <c r="AI35" s="158" t="s">
        <v>35</v>
      </c>
      <c r="AJ35" s="158" t="s">
        <v>35</v>
      </c>
      <c r="AK35" s="158" t="s">
        <v>35</v>
      </c>
      <c r="AL35" s="31"/>
      <c r="AM35" s="31"/>
      <c r="AN35" s="31"/>
    </row>
    <row r="36" spans="1:40" s="33" customFormat="1" ht="112.5" hidden="1" x14ac:dyDescent="0.25">
      <c r="A36" s="9" t="s">
        <v>139</v>
      </c>
      <c r="B36" s="9" t="s">
        <v>141</v>
      </c>
      <c r="C36" s="28" t="s">
        <v>122</v>
      </c>
      <c r="D36" s="156" t="s">
        <v>35</v>
      </c>
      <c r="E36" s="157" t="s">
        <v>35</v>
      </c>
      <c r="F36" s="157" t="s">
        <v>35</v>
      </c>
      <c r="G36" s="158" t="s">
        <v>35</v>
      </c>
      <c r="H36" s="156" t="s">
        <v>35</v>
      </c>
      <c r="I36" s="158" t="s">
        <v>35</v>
      </c>
      <c r="J36" s="158" t="s">
        <v>35</v>
      </c>
      <c r="K36" s="158" t="s">
        <v>35</v>
      </c>
      <c r="L36" s="158" t="s">
        <v>35</v>
      </c>
      <c r="M36" s="158" t="s">
        <v>35</v>
      </c>
      <c r="N36" s="158" t="s">
        <v>35</v>
      </c>
      <c r="O36" s="158" t="s">
        <v>35</v>
      </c>
      <c r="P36" s="158" t="s">
        <v>35</v>
      </c>
      <c r="Q36" s="158" t="s">
        <v>35</v>
      </c>
      <c r="R36" s="158" t="s">
        <v>35</v>
      </c>
      <c r="S36" s="158" t="s">
        <v>35</v>
      </c>
      <c r="T36" s="158" t="s">
        <v>35</v>
      </c>
      <c r="U36" s="158" t="s">
        <v>35</v>
      </c>
      <c r="V36" s="158" t="s">
        <v>35</v>
      </c>
      <c r="W36" s="158" t="s">
        <v>35</v>
      </c>
      <c r="X36" s="158" t="s">
        <v>35</v>
      </c>
      <c r="Y36" s="158" t="s">
        <v>35</v>
      </c>
      <c r="Z36" s="158" t="s">
        <v>35</v>
      </c>
      <c r="AA36" s="158" t="s">
        <v>35</v>
      </c>
      <c r="AB36" s="158" t="s">
        <v>35</v>
      </c>
      <c r="AC36" s="158" t="s">
        <v>35</v>
      </c>
      <c r="AD36" s="158" t="s">
        <v>35</v>
      </c>
      <c r="AE36" s="158" t="s">
        <v>35</v>
      </c>
      <c r="AF36" s="158" t="s">
        <v>35</v>
      </c>
      <c r="AG36" s="158" t="s">
        <v>35</v>
      </c>
      <c r="AH36" s="158" t="s">
        <v>35</v>
      </c>
      <c r="AI36" s="158" t="s">
        <v>35</v>
      </c>
      <c r="AJ36" s="158" t="s">
        <v>35</v>
      </c>
      <c r="AK36" s="158" t="s">
        <v>35</v>
      </c>
      <c r="AL36" s="31"/>
      <c r="AM36" s="31"/>
      <c r="AN36" s="31"/>
    </row>
    <row r="37" spans="1:40" s="33" customFormat="1" ht="112.5" hidden="1" x14ac:dyDescent="0.25">
      <c r="A37" s="9" t="s">
        <v>139</v>
      </c>
      <c r="B37" s="9" t="s">
        <v>142</v>
      </c>
      <c r="C37" s="28" t="s">
        <v>122</v>
      </c>
      <c r="D37" s="156" t="s">
        <v>35</v>
      </c>
      <c r="E37" s="157" t="s">
        <v>35</v>
      </c>
      <c r="F37" s="157" t="s">
        <v>35</v>
      </c>
      <c r="G37" s="158" t="s">
        <v>35</v>
      </c>
      <c r="H37" s="156" t="s">
        <v>35</v>
      </c>
      <c r="I37" s="158" t="s">
        <v>35</v>
      </c>
      <c r="J37" s="158" t="s">
        <v>35</v>
      </c>
      <c r="K37" s="158" t="s">
        <v>35</v>
      </c>
      <c r="L37" s="158" t="s">
        <v>35</v>
      </c>
      <c r="M37" s="158" t="s">
        <v>35</v>
      </c>
      <c r="N37" s="158" t="s">
        <v>35</v>
      </c>
      <c r="O37" s="158" t="s">
        <v>35</v>
      </c>
      <c r="P37" s="158" t="s">
        <v>35</v>
      </c>
      <c r="Q37" s="158" t="s">
        <v>35</v>
      </c>
      <c r="R37" s="158" t="s">
        <v>35</v>
      </c>
      <c r="S37" s="158" t="s">
        <v>35</v>
      </c>
      <c r="T37" s="158" t="s">
        <v>35</v>
      </c>
      <c r="U37" s="158" t="s">
        <v>35</v>
      </c>
      <c r="V37" s="158" t="s">
        <v>35</v>
      </c>
      <c r="W37" s="158" t="s">
        <v>35</v>
      </c>
      <c r="X37" s="158" t="s">
        <v>35</v>
      </c>
      <c r="Y37" s="158" t="s">
        <v>35</v>
      </c>
      <c r="Z37" s="158" t="s">
        <v>35</v>
      </c>
      <c r="AA37" s="158" t="s">
        <v>35</v>
      </c>
      <c r="AB37" s="158" t="s">
        <v>35</v>
      </c>
      <c r="AC37" s="158" t="s">
        <v>35</v>
      </c>
      <c r="AD37" s="158" t="s">
        <v>35</v>
      </c>
      <c r="AE37" s="158" t="s">
        <v>35</v>
      </c>
      <c r="AF37" s="158" t="s">
        <v>35</v>
      </c>
      <c r="AG37" s="158" t="s">
        <v>35</v>
      </c>
      <c r="AH37" s="158" t="s">
        <v>35</v>
      </c>
      <c r="AI37" s="158" t="s">
        <v>35</v>
      </c>
      <c r="AJ37" s="158" t="s">
        <v>35</v>
      </c>
      <c r="AK37" s="158" t="s">
        <v>35</v>
      </c>
      <c r="AL37" s="31"/>
      <c r="AM37" s="31"/>
      <c r="AN37" s="31"/>
    </row>
    <row r="38" spans="1:40" s="33" customFormat="1" ht="112.5" hidden="1" x14ac:dyDescent="0.25">
      <c r="A38" s="9" t="s">
        <v>139</v>
      </c>
      <c r="B38" s="9" t="s">
        <v>143</v>
      </c>
      <c r="C38" s="28" t="s">
        <v>122</v>
      </c>
      <c r="D38" s="156" t="s">
        <v>35</v>
      </c>
      <c r="E38" s="157" t="s">
        <v>35</v>
      </c>
      <c r="F38" s="157" t="s">
        <v>35</v>
      </c>
      <c r="G38" s="158" t="s">
        <v>35</v>
      </c>
      <c r="H38" s="156" t="s">
        <v>35</v>
      </c>
      <c r="I38" s="158" t="s">
        <v>35</v>
      </c>
      <c r="J38" s="158" t="s">
        <v>35</v>
      </c>
      <c r="K38" s="158" t="s">
        <v>35</v>
      </c>
      <c r="L38" s="158" t="s">
        <v>35</v>
      </c>
      <c r="M38" s="158" t="s">
        <v>35</v>
      </c>
      <c r="N38" s="158" t="s">
        <v>35</v>
      </c>
      <c r="O38" s="158" t="s">
        <v>35</v>
      </c>
      <c r="P38" s="158" t="s">
        <v>35</v>
      </c>
      <c r="Q38" s="158" t="s">
        <v>35</v>
      </c>
      <c r="R38" s="158" t="s">
        <v>35</v>
      </c>
      <c r="S38" s="158" t="s">
        <v>35</v>
      </c>
      <c r="T38" s="158" t="s">
        <v>35</v>
      </c>
      <c r="U38" s="158" t="s">
        <v>35</v>
      </c>
      <c r="V38" s="158" t="s">
        <v>35</v>
      </c>
      <c r="W38" s="158" t="s">
        <v>35</v>
      </c>
      <c r="X38" s="158" t="s">
        <v>35</v>
      </c>
      <c r="Y38" s="158" t="s">
        <v>35</v>
      </c>
      <c r="Z38" s="158" t="s">
        <v>35</v>
      </c>
      <c r="AA38" s="158" t="s">
        <v>35</v>
      </c>
      <c r="AB38" s="158" t="s">
        <v>35</v>
      </c>
      <c r="AC38" s="158" t="s">
        <v>35</v>
      </c>
      <c r="AD38" s="158" t="s">
        <v>35</v>
      </c>
      <c r="AE38" s="158" t="s">
        <v>35</v>
      </c>
      <c r="AF38" s="158" t="s">
        <v>35</v>
      </c>
      <c r="AG38" s="158" t="s">
        <v>35</v>
      </c>
      <c r="AH38" s="158" t="s">
        <v>35</v>
      </c>
      <c r="AI38" s="158" t="s">
        <v>35</v>
      </c>
      <c r="AJ38" s="158" t="s">
        <v>35</v>
      </c>
      <c r="AK38" s="158" t="s">
        <v>35</v>
      </c>
      <c r="AL38" s="31"/>
      <c r="AM38" s="31"/>
      <c r="AN38" s="31"/>
    </row>
    <row r="39" spans="1:40" s="33" customFormat="1" ht="37.5" hidden="1" x14ac:dyDescent="0.25">
      <c r="A39" s="9" t="s">
        <v>144</v>
      </c>
      <c r="B39" s="9" t="s">
        <v>140</v>
      </c>
      <c r="C39" s="28" t="s">
        <v>122</v>
      </c>
      <c r="D39" s="156" t="s">
        <v>35</v>
      </c>
      <c r="E39" s="157" t="s">
        <v>35</v>
      </c>
      <c r="F39" s="157" t="s">
        <v>35</v>
      </c>
      <c r="G39" s="158" t="s">
        <v>35</v>
      </c>
      <c r="H39" s="156" t="s">
        <v>35</v>
      </c>
      <c r="I39" s="158" t="s">
        <v>35</v>
      </c>
      <c r="J39" s="158" t="s">
        <v>35</v>
      </c>
      <c r="K39" s="158" t="s">
        <v>35</v>
      </c>
      <c r="L39" s="158" t="s">
        <v>35</v>
      </c>
      <c r="M39" s="158" t="s">
        <v>35</v>
      </c>
      <c r="N39" s="158" t="s">
        <v>35</v>
      </c>
      <c r="O39" s="158" t="s">
        <v>35</v>
      </c>
      <c r="P39" s="158" t="s">
        <v>35</v>
      </c>
      <c r="Q39" s="158" t="s">
        <v>35</v>
      </c>
      <c r="R39" s="158" t="s">
        <v>35</v>
      </c>
      <c r="S39" s="158" t="s">
        <v>35</v>
      </c>
      <c r="T39" s="158" t="s">
        <v>35</v>
      </c>
      <c r="U39" s="158" t="s">
        <v>35</v>
      </c>
      <c r="V39" s="158" t="s">
        <v>35</v>
      </c>
      <c r="W39" s="158" t="s">
        <v>35</v>
      </c>
      <c r="X39" s="158" t="s">
        <v>35</v>
      </c>
      <c r="Y39" s="158" t="s">
        <v>35</v>
      </c>
      <c r="Z39" s="158" t="s">
        <v>35</v>
      </c>
      <c r="AA39" s="158" t="s">
        <v>35</v>
      </c>
      <c r="AB39" s="158" t="s">
        <v>35</v>
      </c>
      <c r="AC39" s="158" t="s">
        <v>35</v>
      </c>
      <c r="AD39" s="158" t="s">
        <v>35</v>
      </c>
      <c r="AE39" s="158" t="s">
        <v>35</v>
      </c>
      <c r="AF39" s="158" t="s">
        <v>35</v>
      </c>
      <c r="AG39" s="158" t="s">
        <v>35</v>
      </c>
      <c r="AH39" s="158" t="s">
        <v>35</v>
      </c>
      <c r="AI39" s="158" t="s">
        <v>35</v>
      </c>
      <c r="AJ39" s="158" t="s">
        <v>35</v>
      </c>
      <c r="AK39" s="158" t="s">
        <v>35</v>
      </c>
      <c r="AL39" s="31"/>
      <c r="AM39" s="31"/>
      <c r="AN39" s="31"/>
    </row>
    <row r="40" spans="1:40" s="33" customFormat="1" ht="112.5" hidden="1" x14ac:dyDescent="0.25">
      <c r="A40" s="9" t="s">
        <v>144</v>
      </c>
      <c r="B40" s="9" t="s">
        <v>141</v>
      </c>
      <c r="C40" s="28" t="s">
        <v>122</v>
      </c>
      <c r="D40" s="156" t="s">
        <v>35</v>
      </c>
      <c r="E40" s="157" t="s">
        <v>35</v>
      </c>
      <c r="F40" s="157" t="s">
        <v>35</v>
      </c>
      <c r="G40" s="158" t="s">
        <v>35</v>
      </c>
      <c r="H40" s="156" t="s">
        <v>35</v>
      </c>
      <c r="I40" s="158" t="s">
        <v>35</v>
      </c>
      <c r="J40" s="158" t="s">
        <v>35</v>
      </c>
      <c r="K40" s="158" t="s">
        <v>35</v>
      </c>
      <c r="L40" s="158" t="s">
        <v>35</v>
      </c>
      <c r="M40" s="158" t="s">
        <v>35</v>
      </c>
      <c r="N40" s="158" t="s">
        <v>35</v>
      </c>
      <c r="O40" s="158" t="s">
        <v>35</v>
      </c>
      <c r="P40" s="158" t="s">
        <v>35</v>
      </c>
      <c r="Q40" s="158" t="s">
        <v>35</v>
      </c>
      <c r="R40" s="158" t="s">
        <v>35</v>
      </c>
      <c r="S40" s="158" t="s">
        <v>35</v>
      </c>
      <c r="T40" s="158" t="s">
        <v>35</v>
      </c>
      <c r="U40" s="158" t="s">
        <v>35</v>
      </c>
      <c r="V40" s="158" t="s">
        <v>35</v>
      </c>
      <c r="W40" s="158" t="s">
        <v>35</v>
      </c>
      <c r="X40" s="158" t="s">
        <v>35</v>
      </c>
      <c r="Y40" s="158" t="s">
        <v>35</v>
      </c>
      <c r="Z40" s="158" t="s">
        <v>35</v>
      </c>
      <c r="AA40" s="158" t="s">
        <v>35</v>
      </c>
      <c r="AB40" s="158" t="s">
        <v>35</v>
      </c>
      <c r="AC40" s="158" t="s">
        <v>35</v>
      </c>
      <c r="AD40" s="158" t="s">
        <v>35</v>
      </c>
      <c r="AE40" s="158" t="s">
        <v>35</v>
      </c>
      <c r="AF40" s="158" t="s">
        <v>35</v>
      </c>
      <c r="AG40" s="158" t="s">
        <v>35</v>
      </c>
      <c r="AH40" s="158" t="s">
        <v>35</v>
      </c>
      <c r="AI40" s="158" t="s">
        <v>35</v>
      </c>
      <c r="AJ40" s="158" t="s">
        <v>35</v>
      </c>
      <c r="AK40" s="158" t="s">
        <v>35</v>
      </c>
      <c r="AL40" s="31"/>
      <c r="AM40" s="31"/>
      <c r="AN40" s="31"/>
    </row>
    <row r="41" spans="1:40" s="33" customFormat="1" ht="112.5" hidden="1" x14ac:dyDescent="0.25">
      <c r="A41" s="9" t="s">
        <v>144</v>
      </c>
      <c r="B41" s="9" t="s">
        <v>142</v>
      </c>
      <c r="C41" s="28" t="s">
        <v>122</v>
      </c>
      <c r="D41" s="156" t="s">
        <v>35</v>
      </c>
      <c r="E41" s="157" t="s">
        <v>35</v>
      </c>
      <c r="F41" s="157" t="s">
        <v>35</v>
      </c>
      <c r="G41" s="158" t="s">
        <v>35</v>
      </c>
      <c r="H41" s="156" t="s">
        <v>35</v>
      </c>
      <c r="I41" s="158" t="s">
        <v>35</v>
      </c>
      <c r="J41" s="158" t="s">
        <v>35</v>
      </c>
      <c r="K41" s="158" t="s">
        <v>35</v>
      </c>
      <c r="L41" s="158" t="s">
        <v>35</v>
      </c>
      <c r="M41" s="158" t="s">
        <v>35</v>
      </c>
      <c r="N41" s="158" t="s">
        <v>35</v>
      </c>
      <c r="O41" s="158" t="s">
        <v>35</v>
      </c>
      <c r="P41" s="158" t="s">
        <v>35</v>
      </c>
      <c r="Q41" s="158" t="s">
        <v>35</v>
      </c>
      <c r="R41" s="158" t="s">
        <v>35</v>
      </c>
      <c r="S41" s="158" t="s">
        <v>35</v>
      </c>
      <c r="T41" s="158" t="s">
        <v>35</v>
      </c>
      <c r="U41" s="158" t="s">
        <v>35</v>
      </c>
      <c r="V41" s="158" t="s">
        <v>35</v>
      </c>
      <c r="W41" s="158" t="s">
        <v>35</v>
      </c>
      <c r="X41" s="158" t="s">
        <v>35</v>
      </c>
      <c r="Y41" s="158" t="s">
        <v>35</v>
      </c>
      <c r="Z41" s="158" t="s">
        <v>35</v>
      </c>
      <c r="AA41" s="158" t="s">
        <v>35</v>
      </c>
      <c r="AB41" s="158" t="s">
        <v>35</v>
      </c>
      <c r="AC41" s="158" t="s">
        <v>35</v>
      </c>
      <c r="AD41" s="158" t="s">
        <v>35</v>
      </c>
      <c r="AE41" s="158" t="s">
        <v>35</v>
      </c>
      <c r="AF41" s="158" t="s">
        <v>35</v>
      </c>
      <c r="AG41" s="158" t="s">
        <v>35</v>
      </c>
      <c r="AH41" s="158" t="s">
        <v>35</v>
      </c>
      <c r="AI41" s="158" t="s">
        <v>35</v>
      </c>
      <c r="AJ41" s="158" t="s">
        <v>35</v>
      </c>
      <c r="AK41" s="158" t="s">
        <v>35</v>
      </c>
      <c r="AL41" s="31"/>
      <c r="AM41" s="31"/>
      <c r="AN41" s="31"/>
    </row>
    <row r="42" spans="1:40" s="33" customFormat="1" ht="112.5" hidden="1" x14ac:dyDescent="0.25">
      <c r="A42" s="9" t="s">
        <v>144</v>
      </c>
      <c r="B42" s="9" t="s">
        <v>145</v>
      </c>
      <c r="C42" s="28" t="s">
        <v>122</v>
      </c>
      <c r="D42" s="156" t="s">
        <v>35</v>
      </c>
      <c r="E42" s="157" t="s">
        <v>35</v>
      </c>
      <c r="F42" s="157" t="s">
        <v>35</v>
      </c>
      <c r="G42" s="158" t="s">
        <v>35</v>
      </c>
      <c r="H42" s="156" t="s">
        <v>35</v>
      </c>
      <c r="I42" s="158" t="s">
        <v>35</v>
      </c>
      <c r="J42" s="158" t="s">
        <v>35</v>
      </c>
      <c r="K42" s="158" t="s">
        <v>35</v>
      </c>
      <c r="L42" s="158" t="s">
        <v>35</v>
      </c>
      <c r="M42" s="158" t="s">
        <v>35</v>
      </c>
      <c r="N42" s="158" t="s">
        <v>35</v>
      </c>
      <c r="O42" s="158" t="s">
        <v>35</v>
      </c>
      <c r="P42" s="158" t="s">
        <v>35</v>
      </c>
      <c r="Q42" s="158" t="s">
        <v>35</v>
      </c>
      <c r="R42" s="158" t="s">
        <v>35</v>
      </c>
      <c r="S42" s="158" t="s">
        <v>35</v>
      </c>
      <c r="T42" s="158" t="s">
        <v>35</v>
      </c>
      <c r="U42" s="158" t="s">
        <v>35</v>
      </c>
      <c r="V42" s="158" t="s">
        <v>35</v>
      </c>
      <c r="W42" s="158" t="s">
        <v>35</v>
      </c>
      <c r="X42" s="158" t="s">
        <v>35</v>
      </c>
      <c r="Y42" s="158" t="s">
        <v>35</v>
      </c>
      <c r="Z42" s="158" t="s">
        <v>35</v>
      </c>
      <c r="AA42" s="158" t="s">
        <v>35</v>
      </c>
      <c r="AB42" s="158" t="s">
        <v>35</v>
      </c>
      <c r="AC42" s="158" t="s">
        <v>35</v>
      </c>
      <c r="AD42" s="158" t="s">
        <v>35</v>
      </c>
      <c r="AE42" s="158" t="s">
        <v>35</v>
      </c>
      <c r="AF42" s="158" t="s">
        <v>35</v>
      </c>
      <c r="AG42" s="158" t="s">
        <v>35</v>
      </c>
      <c r="AH42" s="158" t="s">
        <v>35</v>
      </c>
      <c r="AI42" s="158" t="s">
        <v>35</v>
      </c>
      <c r="AJ42" s="158" t="s">
        <v>35</v>
      </c>
      <c r="AK42" s="158" t="s">
        <v>35</v>
      </c>
      <c r="AL42" s="31"/>
      <c r="AM42" s="31"/>
      <c r="AN42" s="31"/>
    </row>
    <row r="43" spans="1:40" s="33" customFormat="1" ht="93.75" hidden="1" x14ac:dyDescent="0.25">
      <c r="A43" s="9" t="s">
        <v>146</v>
      </c>
      <c r="B43" s="9" t="s">
        <v>147</v>
      </c>
      <c r="C43" s="28" t="s">
        <v>122</v>
      </c>
      <c r="D43" s="156" t="s">
        <v>35</v>
      </c>
      <c r="E43" s="157" t="s">
        <v>35</v>
      </c>
      <c r="F43" s="157" t="s">
        <v>35</v>
      </c>
      <c r="G43" s="158" t="s">
        <v>35</v>
      </c>
      <c r="H43" s="156" t="s">
        <v>35</v>
      </c>
      <c r="I43" s="158" t="s">
        <v>35</v>
      </c>
      <c r="J43" s="158" t="s">
        <v>35</v>
      </c>
      <c r="K43" s="158" t="s">
        <v>35</v>
      </c>
      <c r="L43" s="158" t="s">
        <v>35</v>
      </c>
      <c r="M43" s="158" t="s">
        <v>35</v>
      </c>
      <c r="N43" s="158" t="s">
        <v>35</v>
      </c>
      <c r="O43" s="158" t="s">
        <v>35</v>
      </c>
      <c r="P43" s="158" t="s">
        <v>35</v>
      </c>
      <c r="Q43" s="158" t="s">
        <v>35</v>
      </c>
      <c r="R43" s="158" t="s">
        <v>35</v>
      </c>
      <c r="S43" s="158" t="s">
        <v>35</v>
      </c>
      <c r="T43" s="158" t="s">
        <v>35</v>
      </c>
      <c r="U43" s="158" t="s">
        <v>35</v>
      </c>
      <c r="V43" s="158" t="s">
        <v>35</v>
      </c>
      <c r="W43" s="158" t="s">
        <v>35</v>
      </c>
      <c r="X43" s="158" t="s">
        <v>35</v>
      </c>
      <c r="Y43" s="158" t="s">
        <v>35</v>
      </c>
      <c r="Z43" s="158" t="s">
        <v>35</v>
      </c>
      <c r="AA43" s="158" t="s">
        <v>35</v>
      </c>
      <c r="AB43" s="158" t="s">
        <v>35</v>
      </c>
      <c r="AC43" s="158" t="s">
        <v>35</v>
      </c>
      <c r="AD43" s="158" t="s">
        <v>35</v>
      </c>
      <c r="AE43" s="158" t="s">
        <v>35</v>
      </c>
      <c r="AF43" s="158" t="s">
        <v>35</v>
      </c>
      <c r="AG43" s="158" t="s">
        <v>35</v>
      </c>
      <c r="AH43" s="158" t="s">
        <v>35</v>
      </c>
      <c r="AI43" s="158" t="s">
        <v>35</v>
      </c>
      <c r="AJ43" s="158" t="s">
        <v>35</v>
      </c>
      <c r="AK43" s="158" t="s">
        <v>35</v>
      </c>
      <c r="AL43" s="31"/>
      <c r="AM43" s="31"/>
      <c r="AN43" s="31"/>
    </row>
    <row r="44" spans="1:40" s="33" customFormat="1" ht="93.75" hidden="1" x14ac:dyDescent="0.25">
      <c r="A44" s="9" t="s">
        <v>148</v>
      </c>
      <c r="B44" s="9" t="s">
        <v>149</v>
      </c>
      <c r="C44" s="28" t="s">
        <v>122</v>
      </c>
      <c r="D44" s="156" t="s">
        <v>35</v>
      </c>
      <c r="E44" s="157" t="s">
        <v>35</v>
      </c>
      <c r="F44" s="157" t="s">
        <v>35</v>
      </c>
      <c r="G44" s="158" t="s">
        <v>35</v>
      </c>
      <c r="H44" s="156" t="s">
        <v>35</v>
      </c>
      <c r="I44" s="158" t="s">
        <v>35</v>
      </c>
      <c r="J44" s="158" t="s">
        <v>35</v>
      </c>
      <c r="K44" s="158" t="s">
        <v>35</v>
      </c>
      <c r="L44" s="158" t="s">
        <v>35</v>
      </c>
      <c r="M44" s="158" t="s">
        <v>35</v>
      </c>
      <c r="N44" s="158" t="s">
        <v>35</v>
      </c>
      <c r="O44" s="158" t="s">
        <v>35</v>
      </c>
      <c r="P44" s="158" t="s">
        <v>35</v>
      </c>
      <c r="Q44" s="158" t="s">
        <v>35</v>
      </c>
      <c r="R44" s="158" t="s">
        <v>35</v>
      </c>
      <c r="S44" s="158" t="s">
        <v>35</v>
      </c>
      <c r="T44" s="158" t="s">
        <v>35</v>
      </c>
      <c r="U44" s="158" t="s">
        <v>35</v>
      </c>
      <c r="V44" s="158" t="s">
        <v>35</v>
      </c>
      <c r="W44" s="158" t="s">
        <v>35</v>
      </c>
      <c r="X44" s="158" t="s">
        <v>35</v>
      </c>
      <c r="Y44" s="158" t="s">
        <v>35</v>
      </c>
      <c r="Z44" s="158" t="s">
        <v>35</v>
      </c>
      <c r="AA44" s="158" t="s">
        <v>35</v>
      </c>
      <c r="AB44" s="158" t="s">
        <v>35</v>
      </c>
      <c r="AC44" s="158" t="s">
        <v>35</v>
      </c>
      <c r="AD44" s="158" t="s">
        <v>35</v>
      </c>
      <c r="AE44" s="158" t="s">
        <v>35</v>
      </c>
      <c r="AF44" s="158" t="s">
        <v>35</v>
      </c>
      <c r="AG44" s="158" t="s">
        <v>35</v>
      </c>
      <c r="AH44" s="158" t="s">
        <v>35</v>
      </c>
      <c r="AI44" s="158" t="s">
        <v>35</v>
      </c>
      <c r="AJ44" s="158" t="s">
        <v>35</v>
      </c>
      <c r="AK44" s="158" t="s">
        <v>35</v>
      </c>
      <c r="AL44" s="31"/>
      <c r="AM44" s="31"/>
      <c r="AN44" s="31"/>
    </row>
    <row r="45" spans="1:40" s="33" customFormat="1" ht="93.75" hidden="1" x14ac:dyDescent="0.25">
      <c r="A45" s="9" t="s">
        <v>150</v>
      </c>
      <c r="B45" s="9" t="s">
        <v>151</v>
      </c>
      <c r="C45" s="28" t="s">
        <v>122</v>
      </c>
      <c r="D45" s="156" t="s">
        <v>35</v>
      </c>
      <c r="E45" s="157" t="s">
        <v>35</v>
      </c>
      <c r="F45" s="157" t="s">
        <v>35</v>
      </c>
      <c r="G45" s="158" t="s">
        <v>35</v>
      </c>
      <c r="H45" s="156" t="s">
        <v>35</v>
      </c>
      <c r="I45" s="158" t="s">
        <v>35</v>
      </c>
      <c r="J45" s="158" t="s">
        <v>35</v>
      </c>
      <c r="K45" s="158" t="s">
        <v>35</v>
      </c>
      <c r="L45" s="158" t="s">
        <v>35</v>
      </c>
      <c r="M45" s="158" t="s">
        <v>35</v>
      </c>
      <c r="N45" s="158" t="s">
        <v>35</v>
      </c>
      <c r="O45" s="158" t="s">
        <v>35</v>
      </c>
      <c r="P45" s="158" t="s">
        <v>35</v>
      </c>
      <c r="Q45" s="158" t="s">
        <v>35</v>
      </c>
      <c r="R45" s="158" t="s">
        <v>35</v>
      </c>
      <c r="S45" s="158" t="s">
        <v>35</v>
      </c>
      <c r="T45" s="158" t="s">
        <v>35</v>
      </c>
      <c r="U45" s="158" t="s">
        <v>35</v>
      </c>
      <c r="V45" s="158" t="s">
        <v>35</v>
      </c>
      <c r="W45" s="158" t="s">
        <v>35</v>
      </c>
      <c r="X45" s="158" t="s">
        <v>35</v>
      </c>
      <c r="Y45" s="158" t="s">
        <v>35</v>
      </c>
      <c r="Z45" s="158" t="s">
        <v>35</v>
      </c>
      <c r="AA45" s="158" t="s">
        <v>35</v>
      </c>
      <c r="AB45" s="158" t="s">
        <v>35</v>
      </c>
      <c r="AC45" s="158" t="s">
        <v>35</v>
      </c>
      <c r="AD45" s="158" t="s">
        <v>35</v>
      </c>
      <c r="AE45" s="158" t="s">
        <v>35</v>
      </c>
      <c r="AF45" s="158" t="s">
        <v>35</v>
      </c>
      <c r="AG45" s="158" t="s">
        <v>35</v>
      </c>
      <c r="AH45" s="158" t="s">
        <v>35</v>
      </c>
      <c r="AI45" s="158" t="s">
        <v>35</v>
      </c>
      <c r="AJ45" s="158" t="s">
        <v>35</v>
      </c>
      <c r="AK45" s="158" t="s">
        <v>35</v>
      </c>
      <c r="AL45" s="31"/>
      <c r="AM45" s="31"/>
      <c r="AN45" s="31"/>
    </row>
    <row r="46" spans="1:40" s="39" customFormat="1" ht="56.25" x14ac:dyDescent="0.25">
      <c r="A46" s="8" t="s">
        <v>152</v>
      </c>
      <c r="B46" s="8" t="s">
        <v>153</v>
      </c>
      <c r="C46" s="25" t="s">
        <v>122</v>
      </c>
      <c r="D46" s="25" t="s">
        <v>35</v>
      </c>
      <c r="E46" s="25" t="s">
        <v>35</v>
      </c>
      <c r="F46" s="25" t="s">
        <v>35</v>
      </c>
      <c r="G46" s="26" t="s">
        <v>35</v>
      </c>
      <c r="H46" s="26" t="s">
        <v>35</v>
      </c>
      <c r="I46" s="26" t="s">
        <v>35</v>
      </c>
      <c r="J46" s="26" t="s">
        <v>35</v>
      </c>
      <c r="K46" s="27">
        <f>SUM(K47,K51)</f>
        <v>47.147876412711867</v>
      </c>
      <c r="L46" s="27">
        <f t="shared" ref="L46:AH46" si="4">SUM(L47,L51)</f>
        <v>0.87931500000000007</v>
      </c>
      <c r="M46" s="27">
        <f t="shared" si="4"/>
        <v>31.217235161075063</v>
      </c>
      <c r="N46" s="27">
        <f t="shared" si="4"/>
        <v>12.244213</v>
      </c>
      <c r="O46" s="27">
        <f t="shared" si="4"/>
        <v>2.8071132516367987</v>
      </c>
      <c r="P46" s="27">
        <f t="shared" si="4"/>
        <v>33.162344129999994</v>
      </c>
      <c r="Q46" s="27">
        <f t="shared" si="4"/>
        <v>0.11563767</v>
      </c>
      <c r="R46" s="27">
        <f t="shared" si="4"/>
        <v>28.053551903895229</v>
      </c>
      <c r="S46" s="27">
        <f t="shared" si="4"/>
        <v>4.8029261950000004</v>
      </c>
      <c r="T46" s="27">
        <f t="shared" si="4"/>
        <v>0.19023139640569334</v>
      </c>
      <c r="U46" s="27">
        <f t="shared" si="4"/>
        <v>0</v>
      </c>
      <c r="V46" s="27">
        <f t="shared" si="4"/>
        <v>0</v>
      </c>
      <c r="W46" s="27">
        <f t="shared" si="4"/>
        <v>0</v>
      </c>
      <c r="X46" s="27">
        <f t="shared" si="4"/>
        <v>19.034745762711864</v>
      </c>
      <c r="Y46" s="27">
        <f t="shared" si="4"/>
        <v>0</v>
      </c>
      <c r="Z46" s="27">
        <f t="shared" si="4"/>
        <v>23.235070869999998</v>
      </c>
      <c r="AA46" s="27">
        <f t="shared" si="4"/>
        <v>0</v>
      </c>
      <c r="AB46" s="27">
        <f t="shared" si="4"/>
        <v>0</v>
      </c>
      <c r="AC46" s="27">
        <f t="shared" si="4"/>
        <v>13.662520000000001</v>
      </c>
      <c r="AD46" s="27">
        <f t="shared" si="4"/>
        <v>6.3788402699999995</v>
      </c>
      <c r="AE46" s="27">
        <f t="shared" si="4"/>
        <v>17.48454065</v>
      </c>
      <c r="AF46" s="27">
        <f t="shared" si="4"/>
        <v>9.2954723399999999</v>
      </c>
      <c r="AG46" s="27">
        <f t="shared" si="4"/>
        <v>19.034745762711864</v>
      </c>
      <c r="AH46" s="27">
        <f t="shared" si="4"/>
        <v>17.48803152</v>
      </c>
      <c r="AI46" s="27">
        <f>SUM(AI47,AI51)</f>
        <v>34.709058372711858</v>
      </c>
      <c r="AJ46" s="27">
        <f>SUM(AJ47,AJ51)</f>
        <v>33.162344129999994</v>
      </c>
      <c r="AK46" s="27" t="s">
        <v>35</v>
      </c>
    </row>
    <row r="47" spans="1:40" s="43" customFormat="1" ht="93.75" x14ac:dyDescent="0.25">
      <c r="A47" s="12" t="s">
        <v>154</v>
      </c>
      <c r="B47" s="12" t="s">
        <v>155</v>
      </c>
      <c r="C47" s="40" t="s">
        <v>122</v>
      </c>
      <c r="D47" s="40" t="s">
        <v>35</v>
      </c>
      <c r="E47" s="40" t="s">
        <v>35</v>
      </c>
      <c r="F47" s="40" t="s">
        <v>35</v>
      </c>
      <c r="G47" s="41" t="s">
        <v>35</v>
      </c>
      <c r="H47" s="41" t="s">
        <v>35</v>
      </c>
      <c r="I47" s="42" t="s">
        <v>35</v>
      </c>
      <c r="J47" s="41" t="s">
        <v>35</v>
      </c>
      <c r="K47" s="42">
        <f>SUM(K48:K49)</f>
        <v>1.678579</v>
      </c>
      <c r="L47" s="42">
        <f t="shared" ref="L47:AJ47" si="5">SUM(L48:L49)</f>
        <v>0</v>
      </c>
      <c r="M47" s="42">
        <f t="shared" si="5"/>
        <v>0.48180800000000007</v>
      </c>
      <c r="N47" s="42">
        <f t="shared" si="5"/>
        <v>0.93615099999999996</v>
      </c>
      <c r="O47" s="42">
        <f t="shared" si="5"/>
        <v>0.26062000000000002</v>
      </c>
      <c r="P47" s="42">
        <f t="shared" si="5"/>
        <v>0</v>
      </c>
      <c r="Q47" s="42">
        <f t="shared" si="5"/>
        <v>0</v>
      </c>
      <c r="R47" s="42">
        <f t="shared" si="5"/>
        <v>0</v>
      </c>
      <c r="S47" s="42">
        <f t="shared" si="5"/>
        <v>0</v>
      </c>
      <c r="T47" s="42">
        <f t="shared" si="5"/>
        <v>0</v>
      </c>
      <c r="U47" s="42">
        <f t="shared" si="5"/>
        <v>0</v>
      </c>
      <c r="V47" s="42">
        <f t="shared" si="5"/>
        <v>0</v>
      </c>
      <c r="W47" s="42">
        <f t="shared" si="5"/>
        <v>0</v>
      </c>
      <c r="X47" s="42">
        <f t="shared" si="5"/>
        <v>0</v>
      </c>
      <c r="Y47" s="42">
        <f t="shared" si="5"/>
        <v>0</v>
      </c>
      <c r="Z47" s="42">
        <f t="shared" si="5"/>
        <v>0</v>
      </c>
      <c r="AA47" s="42">
        <f t="shared" si="5"/>
        <v>0</v>
      </c>
      <c r="AB47" s="42">
        <f t="shared" si="5"/>
        <v>0</v>
      </c>
      <c r="AC47" s="42">
        <f t="shared" si="5"/>
        <v>1.678579</v>
      </c>
      <c r="AD47" s="42">
        <f t="shared" si="5"/>
        <v>0</v>
      </c>
      <c r="AE47" s="42">
        <f t="shared" si="5"/>
        <v>0</v>
      </c>
      <c r="AF47" s="42">
        <f t="shared" si="5"/>
        <v>0</v>
      </c>
      <c r="AG47" s="42">
        <f t="shared" si="5"/>
        <v>0</v>
      </c>
      <c r="AH47" s="42">
        <f t="shared" si="5"/>
        <v>0</v>
      </c>
      <c r="AI47" s="42">
        <f t="shared" si="5"/>
        <v>0</v>
      </c>
      <c r="AJ47" s="42">
        <f t="shared" si="5"/>
        <v>0</v>
      </c>
      <c r="AK47" s="41" t="s">
        <v>35</v>
      </c>
    </row>
    <row r="48" spans="1:40" s="33" customFormat="1" ht="48" customHeight="1" x14ac:dyDescent="0.25">
      <c r="A48" s="9" t="s">
        <v>156</v>
      </c>
      <c r="B48" s="9" t="s">
        <v>157</v>
      </c>
      <c r="C48" s="44" t="s">
        <v>122</v>
      </c>
      <c r="D48" s="28" t="s">
        <v>35</v>
      </c>
      <c r="E48" s="29" t="s">
        <v>35</v>
      </c>
      <c r="F48" s="29" t="s">
        <v>35</v>
      </c>
      <c r="G48" s="125" t="s">
        <v>35</v>
      </c>
      <c r="H48" s="28" t="s">
        <v>35</v>
      </c>
      <c r="I48" s="125" t="s">
        <v>35</v>
      </c>
      <c r="J48" s="125" t="s">
        <v>35</v>
      </c>
      <c r="K48" s="30" t="s">
        <v>35</v>
      </c>
      <c r="L48" s="125" t="s">
        <v>35</v>
      </c>
      <c r="M48" s="125" t="s">
        <v>35</v>
      </c>
      <c r="N48" s="125" t="s">
        <v>35</v>
      </c>
      <c r="O48" s="125" t="s">
        <v>35</v>
      </c>
      <c r="P48" s="125" t="s">
        <v>35</v>
      </c>
      <c r="Q48" s="125" t="s">
        <v>35</v>
      </c>
      <c r="R48" s="125" t="s">
        <v>35</v>
      </c>
      <c r="S48" s="125" t="s">
        <v>35</v>
      </c>
      <c r="T48" s="125" t="s">
        <v>35</v>
      </c>
      <c r="U48" s="125" t="s">
        <v>35</v>
      </c>
      <c r="V48" s="125" t="s">
        <v>35</v>
      </c>
      <c r="W48" s="125" t="s">
        <v>35</v>
      </c>
      <c r="X48" s="125" t="s">
        <v>35</v>
      </c>
      <c r="Y48" s="125" t="s">
        <v>35</v>
      </c>
      <c r="Z48" s="125" t="s">
        <v>35</v>
      </c>
      <c r="AA48" s="125" t="s">
        <v>35</v>
      </c>
      <c r="AB48" s="125" t="s">
        <v>35</v>
      </c>
      <c r="AC48" s="125" t="s">
        <v>35</v>
      </c>
      <c r="AD48" s="125" t="s">
        <v>35</v>
      </c>
      <c r="AE48" s="125" t="s">
        <v>35</v>
      </c>
      <c r="AF48" s="125" t="s">
        <v>35</v>
      </c>
      <c r="AG48" s="125" t="s">
        <v>35</v>
      </c>
      <c r="AH48" s="125" t="s">
        <v>35</v>
      </c>
      <c r="AI48" s="133" t="s">
        <v>35</v>
      </c>
      <c r="AJ48" s="133" t="s">
        <v>35</v>
      </c>
      <c r="AK48" s="125" t="s">
        <v>35</v>
      </c>
      <c r="AL48" s="31"/>
      <c r="AM48" s="31"/>
      <c r="AN48" s="31"/>
    </row>
    <row r="49" spans="1:42" s="49" customFormat="1" ht="75" x14ac:dyDescent="0.25">
      <c r="A49" s="13" t="s">
        <v>158</v>
      </c>
      <c r="B49" s="13" t="s">
        <v>159</v>
      </c>
      <c r="C49" s="45" t="s">
        <v>122</v>
      </c>
      <c r="D49" s="46" t="s">
        <v>41</v>
      </c>
      <c r="E49" s="46">
        <v>2018</v>
      </c>
      <c r="F49" s="46">
        <v>2018</v>
      </c>
      <c r="G49" s="47" t="s">
        <v>35</v>
      </c>
      <c r="H49" s="47" t="s">
        <v>35</v>
      </c>
      <c r="I49" s="48" t="s">
        <v>35</v>
      </c>
      <c r="J49" s="45" t="s">
        <v>35</v>
      </c>
      <c r="K49" s="48">
        <f>K50</f>
        <v>1.678579</v>
      </c>
      <c r="L49" s="48">
        <f t="shared" ref="L49:AJ49" si="6">L50</f>
        <v>0</v>
      </c>
      <c r="M49" s="48">
        <f t="shared" si="6"/>
        <v>0.48180800000000007</v>
      </c>
      <c r="N49" s="48">
        <f t="shared" si="6"/>
        <v>0.93615099999999996</v>
      </c>
      <c r="O49" s="48">
        <f t="shared" si="6"/>
        <v>0.26062000000000002</v>
      </c>
      <c r="P49" s="48">
        <f t="shared" si="6"/>
        <v>0</v>
      </c>
      <c r="Q49" s="48">
        <f t="shared" si="6"/>
        <v>0</v>
      </c>
      <c r="R49" s="48">
        <f t="shared" si="6"/>
        <v>0</v>
      </c>
      <c r="S49" s="48">
        <f t="shared" si="6"/>
        <v>0</v>
      </c>
      <c r="T49" s="48">
        <f t="shared" si="6"/>
        <v>0</v>
      </c>
      <c r="U49" s="48" t="str">
        <f t="shared" si="6"/>
        <v>нд</v>
      </c>
      <c r="V49" s="48" t="str">
        <f t="shared" si="6"/>
        <v>нд</v>
      </c>
      <c r="W49" s="48" t="str">
        <f t="shared" si="6"/>
        <v>нд</v>
      </c>
      <c r="X49" s="48" t="str">
        <f t="shared" si="6"/>
        <v>нд</v>
      </c>
      <c r="Y49" s="48" t="str">
        <f t="shared" si="6"/>
        <v>нд</v>
      </c>
      <c r="Z49" s="48" t="str">
        <f t="shared" si="6"/>
        <v>нд</v>
      </c>
      <c r="AA49" s="48" t="str">
        <f t="shared" si="6"/>
        <v>нд</v>
      </c>
      <c r="AB49" s="48" t="str">
        <f t="shared" si="6"/>
        <v>нд</v>
      </c>
      <c r="AC49" s="48">
        <f t="shared" si="6"/>
        <v>1.678579</v>
      </c>
      <c r="AD49" s="48">
        <f t="shared" si="6"/>
        <v>0</v>
      </c>
      <c r="AE49" s="48" t="str">
        <f t="shared" si="6"/>
        <v>нд</v>
      </c>
      <c r="AF49" s="48" t="str">
        <f t="shared" si="6"/>
        <v>нд</v>
      </c>
      <c r="AG49" s="48" t="str">
        <f t="shared" si="6"/>
        <v>нд</v>
      </c>
      <c r="AH49" s="48" t="str">
        <f t="shared" si="6"/>
        <v>нд</v>
      </c>
      <c r="AI49" s="48">
        <f t="shared" si="6"/>
        <v>0</v>
      </c>
      <c r="AJ49" s="48">
        <f t="shared" si="6"/>
        <v>0</v>
      </c>
      <c r="AK49" s="47" t="s">
        <v>35</v>
      </c>
    </row>
    <row r="50" spans="1:42" s="33" customFormat="1" ht="132.75" customHeight="1" x14ac:dyDescent="0.25">
      <c r="A50" s="9" t="s">
        <v>158</v>
      </c>
      <c r="B50" s="14" t="s">
        <v>160</v>
      </c>
      <c r="C50" s="44" t="s">
        <v>161</v>
      </c>
      <c r="D50" s="28" t="s">
        <v>41</v>
      </c>
      <c r="E50" s="29">
        <v>2018</v>
      </c>
      <c r="F50" s="29">
        <v>2018</v>
      </c>
      <c r="G50" s="125">
        <v>2018</v>
      </c>
      <c r="H50" s="93">
        <v>0</v>
      </c>
      <c r="I50" s="50" t="s">
        <v>35</v>
      </c>
      <c r="J50" s="125" t="s">
        <v>35</v>
      </c>
      <c r="K50" s="51">
        <v>1.678579</v>
      </c>
      <c r="L50" s="30">
        <v>0</v>
      </c>
      <c r="M50" s="30">
        <v>0.48180800000000007</v>
      </c>
      <c r="N50" s="30">
        <v>0.93615099999999996</v>
      </c>
      <c r="O50" s="30">
        <v>0.26062000000000002</v>
      </c>
      <c r="P50" s="51">
        <f>SUM(AD50,AF50,AH50)</f>
        <v>0</v>
      </c>
      <c r="Q50" s="30">
        <v>0</v>
      </c>
      <c r="R50" s="30">
        <v>0</v>
      </c>
      <c r="S50" s="30">
        <v>0</v>
      </c>
      <c r="T50" s="30">
        <v>0</v>
      </c>
      <c r="U50" s="125" t="s">
        <v>35</v>
      </c>
      <c r="V50" s="125" t="s">
        <v>35</v>
      </c>
      <c r="W50" s="30" t="s">
        <v>35</v>
      </c>
      <c r="X50" s="30" t="s">
        <v>35</v>
      </c>
      <c r="Y50" s="30" t="s">
        <v>35</v>
      </c>
      <c r="Z50" s="30" t="s">
        <v>35</v>
      </c>
      <c r="AA50" s="125" t="s">
        <v>35</v>
      </c>
      <c r="AB50" s="125" t="s">
        <v>35</v>
      </c>
      <c r="AC50" s="30">
        <v>1.678579</v>
      </c>
      <c r="AD50" s="30">
        <v>0</v>
      </c>
      <c r="AE50" s="125" t="s">
        <v>35</v>
      </c>
      <c r="AF50" s="125" t="s">
        <v>35</v>
      </c>
      <c r="AG50" s="125" t="s">
        <v>35</v>
      </c>
      <c r="AH50" s="125" t="s">
        <v>35</v>
      </c>
      <c r="AI50" s="51">
        <f>SUM(AD50,AF50,AG50)</f>
        <v>0</v>
      </c>
      <c r="AJ50" s="51">
        <f>SUM(AD50,AF50,AH50)</f>
        <v>0</v>
      </c>
      <c r="AK50" s="72" t="s">
        <v>51</v>
      </c>
      <c r="AL50" s="31"/>
      <c r="AM50" s="31"/>
      <c r="AN50" s="31"/>
    </row>
    <row r="51" spans="1:42" s="43" customFormat="1" ht="58.5" customHeight="1" x14ac:dyDescent="0.25">
      <c r="A51" s="12" t="s">
        <v>162</v>
      </c>
      <c r="B51" s="12" t="s">
        <v>163</v>
      </c>
      <c r="C51" s="40" t="s">
        <v>122</v>
      </c>
      <c r="D51" s="40" t="s">
        <v>35</v>
      </c>
      <c r="E51" s="40" t="s">
        <v>35</v>
      </c>
      <c r="F51" s="40" t="s">
        <v>35</v>
      </c>
      <c r="G51" s="41" t="s">
        <v>35</v>
      </c>
      <c r="H51" s="41" t="s">
        <v>35</v>
      </c>
      <c r="I51" s="41" t="s">
        <v>35</v>
      </c>
      <c r="J51" s="41" t="s">
        <v>35</v>
      </c>
      <c r="K51" s="42">
        <f t="shared" ref="K51:AG51" si="7">SUM(K52:K53)</f>
        <v>45.469297412711867</v>
      </c>
      <c r="L51" s="42">
        <f t="shared" si="7"/>
        <v>0.87931500000000007</v>
      </c>
      <c r="M51" s="42">
        <f t="shared" si="7"/>
        <v>30.735427161075062</v>
      </c>
      <c r="N51" s="42">
        <f t="shared" si="7"/>
        <v>11.308062</v>
      </c>
      <c r="O51" s="42">
        <f t="shared" si="7"/>
        <v>2.5464932516367988</v>
      </c>
      <c r="P51" s="42">
        <f t="shared" si="7"/>
        <v>33.162344129999994</v>
      </c>
      <c r="Q51" s="42">
        <f t="shared" si="7"/>
        <v>0.11563767</v>
      </c>
      <c r="R51" s="42">
        <f t="shared" si="7"/>
        <v>28.053551903895229</v>
      </c>
      <c r="S51" s="42">
        <f t="shared" si="7"/>
        <v>4.8029261950000004</v>
      </c>
      <c r="T51" s="42">
        <f t="shared" si="7"/>
        <v>0.19023139640569334</v>
      </c>
      <c r="U51" s="42">
        <f t="shared" si="7"/>
        <v>0</v>
      </c>
      <c r="V51" s="42">
        <f t="shared" si="7"/>
        <v>0</v>
      </c>
      <c r="W51" s="42">
        <f t="shared" si="7"/>
        <v>0</v>
      </c>
      <c r="X51" s="42">
        <f t="shared" si="7"/>
        <v>19.034745762711864</v>
      </c>
      <c r="Y51" s="42">
        <f t="shared" si="7"/>
        <v>0</v>
      </c>
      <c r="Z51" s="42">
        <f t="shared" si="7"/>
        <v>23.235070869999998</v>
      </c>
      <c r="AA51" s="42">
        <f t="shared" si="7"/>
        <v>0</v>
      </c>
      <c r="AB51" s="42">
        <f t="shared" si="7"/>
        <v>0</v>
      </c>
      <c r="AC51" s="42">
        <f t="shared" si="7"/>
        <v>11.983941</v>
      </c>
      <c r="AD51" s="42">
        <f t="shared" si="7"/>
        <v>6.3788402699999995</v>
      </c>
      <c r="AE51" s="42">
        <f t="shared" si="7"/>
        <v>17.48454065</v>
      </c>
      <c r="AF51" s="42">
        <f t="shared" si="7"/>
        <v>9.2954723399999999</v>
      </c>
      <c r="AG51" s="42">
        <f t="shared" si="7"/>
        <v>19.034745762711864</v>
      </c>
      <c r="AH51" s="42">
        <f>SUM(AH52:AH53)</f>
        <v>17.48803152</v>
      </c>
      <c r="AI51" s="42">
        <f t="shared" ref="AI51:AJ51" si="8">SUM(AI52:AI53)</f>
        <v>34.709058372711858</v>
      </c>
      <c r="AJ51" s="42">
        <f t="shared" si="8"/>
        <v>33.162344129999994</v>
      </c>
      <c r="AK51" s="41" t="s">
        <v>35</v>
      </c>
      <c r="AN51" s="31"/>
      <c r="AP51" s="33"/>
    </row>
    <row r="52" spans="1:42" s="33" customFormat="1" ht="37.5" x14ac:dyDescent="0.25">
      <c r="A52" s="9" t="s">
        <v>164</v>
      </c>
      <c r="B52" s="9" t="s">
        <v>165</v>
      </c>
      <c r="C52" s="44" t="s">
        <v>122</v>
      </c>
      <c r="D52" s="28" t="s">
        <v>35</v>
      </c>
      <c r="E52" s="29" t="s">
        <v>35</v>
      </c>
      <c r="F52" s="29" t="s">
        <v>35</v>
      </c>
      <c r="G52" s="125" t="s">
        <v>35</v>
      </c>
      <c r="H52" s="28" t="s">
        <v>35</v>
      </c>
      <c r="I52" s="125" t="s">
        <v>35</v>
      </c>
      <c r="J52" s="125" t="s">
        <v>35</v>
      </c>
      <c r="K52" s="125" t="s">
        <v>35</v>
      </c>
      <c r="L52" s="125" t="s">
        <v>35</v>
      </c>
      <c r="M52" s="125" t="s">
        <v>35</v>
      </c>
      <c r="N52" s="125" t="s">
        <v>35</v>
      </c>
      <c r="O52" s="125" t="s">
        <v>35</v>
      </c>
      <c r="P52" s="125" t="s">
        <v>35</v>
      </c>
      <c r="Q52" s="125" t="s">
        <v>35</v>
      </c>
      <c r="R52" s="125" t="s">
        <v>35</v>
      </c>
      <c r="S52" s="125" t="s">
        <v>35</v>
      </c>
      <c r="T52" s="125" t="s">
        <v>35</v>
      </c>
      <c r="U52" s="30" t="s">
        <v>35</v>
      </c>
      <c r="V52" s="30" t="s">
        <v>35</v>
      </c>
      <c r="W52" s="30" t="s">
        <v>35</v>
      </c>
      <c r="X52" s="30" t="s">
        <v>35</v>
      </c>
      <c r="Y52" s="30" t="s">
        <v>35</v>
      </c>
      <c r="Z52" s="30" t="s">
        <v>35</v>
      </c>
      <c r="AA52" s="125" t="s">
        <v>35</v>
      </c>
      <c r="AB52" s="125" t="s">
        <v>35</v>
      </c>
      <c r="AC52" s="30" t="s">
        <v>35</v>
      </c>
      <c r="AD52" s="30" t="s">
        <v>35</v>
      </c>
      <c r="AE52" s="30" t="s">
        <v>35</v>
      </c>
      <c r="AF52" s="30" t="s">
        <v>35</v>
      </c>
      <c r="AG52" s="30" t="s">
        <v>35</v>
      </c>
      <c r="AH52" s="30" t="s">
        <v>35</v>
      </c>
      <c r="AI52" s="51" t="s">
        <v>35</v>
      </c>
      <c r="AJ52" s="51" t="s">
        <v>35</v>
      </c>
      <c r="AK52" s="125" t="s">
        <v>35</v>
      </c>
      <c r="AL52" s="31"/>
      <c r="AM52" s="31"/>
      <c r="AN52" s="31"/>
    </row>
    <row r="53" spans="1:42" s="49" customFormat="1" ht="51" customHeight="1" x14ac:dyDescent="0.25">
      <c r="A53" s="13" t="s">
        <v>40</v>
      </c>
      <c r="B53" s="13" t="s">
        <v>166</v>
      </c>
      <c r="C53" s="45" t="s">
        <v>122</v>
      </c>
      <c r="D53" s="45" t="s">
        <v>35</v>
      </c>
      <c r="E53" s="45" t="s">
        <v>35</v>
      </c>
      <c r="F53" s="45" t="s">
        <v>35</v>
      </c>
      <c r="G53" s="47" t="s">
        <v>35</v>
      </c>
      <c r="H53" s="47" t="s">
        <v>35</v>
      </c>
      <c r="I53" s="47" t="s">
        <v>35</v>
      </c>
      <c r="J53" s="47" t="s">
        <v>35</v>
      </c>
      <c r="K53" s="48">
        <f t="shared" ref="K53:AH53" si="9">SUM(K54:K55,K58,K61:K79)</f>
        <v>45.469297412711867</v>
      </c>
      <c r="L53" s="48">
        <f t="shared" si="9"/>
        <v>0.87931500000000007</v>
      </c>
      <c r="M53" s="48">
        <f t="shared" si="9"/>
        <v>30.735427161075062</v>
      </c>
      <c r="N53" s="48">
        <f t="shared" si="9"/>
        <v>11.308062</v>
      </c>
      <c r="O53" s="48">
        <f t="shared" si="9"/>
        <v>2.5464932516367988</v>
      </c>
      <c r="P53" s="48">
        <f>SUM(P54:P55,P58,P61:P79)</f>
        <v>33.162344129999994</v>
      </c>
      <c r="Q53" s="48">
        <f t="shared" si="9"/>
        <v>0.11563767</v>
      </c>
      <c r="R53" s="48">
        <f t="shared" si="9"/>
        <v>28.053551903895229</v>
      </c>
      <c r="S53" s="48">
        <f t="shared" si="9"/>
        <v>4.8029261950000004</v>
      </c>
      <c r="T53" s="48">
        <f t="shared" si="9"/>
        <v>0.19023139640569334</v>
      </c>
      <c r="U53" s="48">
        <f t="shared" si="9"/>
        <v>0</v>
      </c>
      <c r="V53" s="48">
        <f t="shared" si="9"/>
        <v>0</v>
      </c>
      <c r="W53" s="48">
        <f t="shared" si="9"/>
        <v>0</v>
      </c>
      <c r="X53" s="48">
        <f t="shared" si="9"/>
        <v>19.034745762711864</v>
      </c>
      <c r="Y53" s="48">
        <f t="shared" si="9"/>
        <v>0</v>
      </c>
      <c r="Z53" s="48">
        <f t="shared" si="9"/>
        <v>23.235070869999998</v>
      </c>
      <c r="AA53" s="48">
        <f t="shared" si="9"/>
        <v>0</v>
      </c>
      <c r="AB53" s="48">
        <f t="shared" si="9"/>
        <v>0</v>
      </c>
      <c r="AC53" s="48">
        <f t="shared" si="9"/>
        <v>11.983941</v>
      </c>
      <c r="AD53" s="48">
        <f t="shared" si="9"/>
        <v>6.3788402699999995</v>
      </c>
      <c r="AE53" s="48">
        <f t="shared" si="9"/>
        <v>17.48454065</v>
      </c>
      <c r="AF53" s="48">
        <f>SUM(AF54:AF55,AF58,AF61:AF79)</f>
        <v>9.2954723399999999</v>
      </c>
      <c r="AG53" s="48">
        <f t="shared" si="9"/>
        <v>19.034745762711864</v>
      </c>
      <c r="AH53" s="48">
        <f t="shared" si="9"/>
        <v>17.48803152</v>
      </c>
      <c r="AI53" s="48">
        <f>SUM(AI54:AI55,AI58,AI61:AI79)</f>
        <v>34.709058372711858</v>
      </c>
      <c r="AJ53" s="48">
        <f>SUM(AJ54:AJ55,AJ58,AJ61:AJ79)</f>
        <v>33.162344129999994</v>
      </c>
      <c r="AK53" s="47" t="s">
        <v>35</v>
      </c>
      <c r="AL53" s="122"/>
      <c r="AN53" s="32"/>
      <c r="AO53" s="32"/>
      <c r="AP53" s="33"/>
    </row>
    <row r="54" spans="1:42" s="58" customFormat="1" ht="207.75" customHeight="1" x14ac:dyDescent="0.25">
      <c r="A54" s="15" t="s">
        <v>40</v>
      </c>
      <c r="B54" s="16" t="s">
        <v>54</v>
      </c>
      <c r="C54" s="52" t="s">
        <v>71</v>
      </c>
      <c r="D54" s="53" t="s">
        <v>41</v>
      </c>
      <c r="E54" s="54">
        <v>2018</v>
      </c>
      <c r="F54" s="54">
        <v>2018</v>
      </c>
      <c r="G54" s="55">
        <v>2018</v>
      </c>
      <c r="H54" s="50" t="s">
        <v>35</v>
      </c>
      <c r="I54" s="50" t="s">
        <v>35</v>
      </c>
      <c r="J54" s="50" t="s">
        <v>35</v>
      </c>
      <c r="K54" s="51">
        <v>1.2494320000000001</v>
      </c>
      <c r="L54" s="30">
        <v>0</v>
      </c>
      <c r="M54" s="30">
        <v>1.240996</v>
      </c>
      <c r="N54" s="125">
        <v>0</v>
      </c>
      <c r="O54" s="30">
        <v>8.4360000000000008E-3</v>
      </c>
      <c r="P54" s="51">
        <f t="shared" ref="P54:P71" si="10">SUM(AD54,AF54,AH54)</f>
        <v>0</v>
      </c>
      <c r="Q54" s="30">
        <v>0</v>
      </c>
      <c r="R54" s="30">
        <v>0</v>
      </c>
      <c r="S54" s="30">
        <v>0</v>
      </c>
      <c r="T54" s="30">
        <v>0</v>
      </c>
      <c r="U54" s="125" t="s">
        <v>35</v>
      </c>
      <c r="V54" s="125" t="s">
        <v>35</v>
      </c>
      <c r="W54" s="50" t="s">
        <v>35</v>
      </c>
      <c r="X54" s="50" t="s">
        <v>35</v>
      </c>
      <c r="Y54" s="50" t="s">
        <v>35</v>
      </c>
      <c r="Z54" s="30" t="s">
        <v>35</v>
      </c>
      <c r="AA54" s="55" t="s">
        <v>35</v>
      </c>
      <c r="AB54" s="55" t="s">
        <v>35</v>
      </c>
      <c r="AC54" s="50">
        <v>1.2494320000000001</v>
      </c>
      <c r="AD54" s="56">
        <v>0</v>
      </c>
      <c r="AE54" s="50" t="s">
        <v>35</v>
      </c>
      <c r="AF54" s="50" t="s">
        <v>35</v>
      </c>
      <c r="AG54" s="50" t="s">
        <v>35</v>
      </c>
      <c r="AH54" s="50" t="s">
        <v>35</v>
      </c>
      <c r="AI54" s="51">
        <f>SUM(AD54,AF54,AG54)</f>
        <v>0</v>
      </c>
      <c r="AJ54" s="51">
        <f>SUM(AD54,AF54,AH54)</f>
        <v>0</v>
      </c>
      <c r="AK54" s="72" t="s">
        <v>51</v>
      </c>
      <c r="AL54" s="57"/>
      <c r="AM54" s="57"/>
      <c r="AN54" s="31"/>
      <c r="AP54" s="33"/>
    </row>
    <row r="55" spans="1:42" s="106" customFormat="1" ht="174" customHeight="1" x14ac:dyDescent="0.25">
      <c r="A55" s="100" t="s">
        <v>40</v>
      </c>
      <c r="B55" s="101" t="s">
        <v>90</v>
      </c>
      <c r="C55" s="102" t="s">
        <v>91</v>
      </c>
      <c r="D55" s="102" t="s">
        <v>92</v>
      </c>
      <c r="E55" s="103">
        <v>2018</v>
      </c>
      <c r="F55" s="103">
        <v>2018</v>
      </c>
      <c r="G55" s="104" t="s">
        <v>93</v>
      </c>
      <c r="H55" s="98" t="s">
        <v>35</v>
      </c>
      <c r="I55" s="98" t="s">
        <v>35</v>
      </c>
      <c r="J55" s="98" t="s">
        <v>35</v>
      </c>
      <c r="K55" s="97">
        <v>2.6928859999999997</v>
      </c>
      <c r="L55" s="98">
        <v>0</v>
      </c>
      <c r="M55" s="98">
        <v>2.6838101594083996</v>
      </c>
      <c r="N55" s="98">
        <v>0</v>
      </c>
      <c r="O55" s="98">
        <v>9.0758405916000016E-3</v>
      </c>
      <c r="P55" s="134">
        <f t="shared" si="10"/>
        <v>2.4403039899999999</v>
      </c>
      <c r="Q55" s="97">
        <f>Q56+Q57</f>
        <v>0</v>
      </c>
      <c r="R55" s="97">
        <f t="shared" ref="R55:T55" si="11">R56+R57</f>
        <v>1.2813247250000002</v>
      </c>
      <c r="S55" s="97">
        <f t="shared" si="11"/>
        <v>1.150611525</v>
      </c>
      <c r="T55" s="97">
        <f t="shared" si="11"/>
        <v>8.371E-3</v>
      </c>
      <c r="U55" s="98" t="s">
        <v>35</v>
      </c>
      <c r="V55" s="98" t="s">
        <v>35</v>
      </c>
      <c r="W55" s="98" t="s">
        <v>35</v>
      </c>
      <c r="X55" s="98" t="s">
        <v>35</v>
      </c>
      <c r="Y55" s="98" t="s">
        <v>35</v>
      </c>
      <c r="Z55" s="98" t="s">
        <v>35</v>
      </c>
      <c r="AA55" s="98" t="s">
        <v>35</v>
      </c>
      <c r="AB55" s="98" t="s">
        <v>35</v>
      </c>
      <c r="AC55" s="98">
        <f>SUM(AC56:AC57)</f>
        <v>1.6542889999999999</v>
      </c>
      <c r="AD55" s="98">
        <f t="shared" ref="AD55:AH55" si="12">SUM(AD56:AD57)</f>
        <v>0</v>
      </c>
      <c r="AE55" s="98">
        <f t="shared" si="12"/>
        <v>2.6928859999999997</v>
      </c>
      <c r="AF55" s="98">
        <f t="shared" si="12"/>
        <v>2.4403039899999999</v>
      </c>
      <c r="AG55" s="98">
        <f t="shared" si="12"/>
        <v>0</v>
      </c>
      <c r="AH55" s="98">
        <f t="shared" si="12"/>
        <v>0</v>
      </c>
      <c r="AI55" s="134">
        <f>SUM(AI56:AI57)</f>
        <v>2.4403039899999999</v>
      </c>
      <c r="AJ55" s="134">
        <f>SUM(AJ56:AJ57)</f>
        <v>2.4403039899999999</v>
      </c>
      <c r="AK55" s="105" t="s">
        <v>103</v>
      </c>
      <c r="AN55" s="107"/>
      <c r="AP55" s="107"/>
    </row>
    <row r="56" spans="1:42" s="58" customFormat="1" ht="221.25" customHeight="1" x14ac:dyDescent="0.25">
      <c r="A56" s="15" t="s">
        <v>40</v>
      </c>
      <c r="B56" s="16" t="s">
        <v>55</v>
      </c>
      <c r="C56" s="52" t="s">
        <v>100</v>
      </c>
      <c r="D56" s="53" t="s">
        <v>41</v>
      </c>
      <c r="E56" s="54">
        <v>2018</v>
      </c>
      <c r="F56" s="54">
        <v>2018</v>
      </c>
      <c r="G56" s="55">
        <v>2019</v>
      </c>
      <c r="H56" s="50" t="s">
        <v>35</v>
      </c>
      <c r="I56" s="50" t="s">
        <v>35</v>
      </c>
      <c r="J56" s="50" t="s">
        <v>35</v>
      </c>
      <c r="K56" s="99">
        <v>1.5234951699999999</v>
      </c>
      <c r="L56" s="55" t="s">
        <v>35</v>
      </c>
      <c r="M56" s="50">
        <v>1.5144193294083999</v>
      </c>
      <c r="N56" s="55">
        <v>0</v>
      </c>
      <c r="O56" s="50">
        <v>9.0758405916000016E-3</v>
      </c>
      <c r="P56" s="51">
        <f t="shared" si="10"/>
        <v>1.49661774</v>
      </c>
      <c r="Q56" s="167">
        <v>0</v>
      </c>
      <c r="R56" s="167">
        <v>0.65495700000000001</v>
      </c>
      <c r="S56" s="167">
        <v>0.83328999999999998</v>
      </c>
      <c r="T56" s="167">
        <v>8.371E-3</v>
      </c>
      <c r="U56" s="125" t="s">
        <v>35</v>
      </c>
      <c r="V56" s="125" t="s">
        <v>35</v>
      </c>
      <c r="W56" s="50" t="s">
        <v>35</v>
      </c>
      <c r="X56" s="50" t="s">
        <v>35</v>
      </c>
      <c r="Y56" s="50" t="s">
        <v>35</v>
      </c>
      <c r="Z56" s="30">
        <f>P56</f>
        <v>1.49661774</v>
      </c>
      <c r="AA56" s="55" t="s">
        <v>35</v>
      </c>
      <c r="AB56" s="55" t="s">
        <v>35</v>
      </c>
      <c r="AC56" s="50">
        <v>1.6542889999999999</v>
      </c>
      <c r="AD56" s="56">
        <v>0</v>
      </c>
      <c r="AE56" s="50">
        <f>K56</f>
        <v>1.5234951699999999</v>
      </c>
      <c r="AF56" s="50">
        <v>1.49661774</v>
      </c>
      <c r="AG56" s="50" t="s">
        <v>35</v>
      </c>
      <c r="AH56" s="50" t="s">
        <v>35</v>
      </c>
      <c r="AI56" s="51">
        <f>SUM(AD56,AF56,AG56)</f>
        <v>1.49661774</v>
      </c>
      <c r="AJ56" s="51">
        <f>SUM(AD56,AF56,AH56)</f>
        <v>1.49661774</v>
      </c>
      <c r="AK56" s="72" t="s">
        <v>211</v>
      </c>
      <c r="AL56" s="57"/>
      <c r="AM56" s="57"/>
      <c r="AN56" s="31"/>
      <c r="AP56" s="33"/>
    </row>
    <row r="57" spans="1:42" s="144" customFormat="1" ht="388.5" customHeight="1" x14ac:dyDescent="0.25">
      <c r="A57" s="152" t="s">
        <v>40</v>
      </c>
      <c r="B57" s="146" t="s">
        <v>102</v>
      </c>
      <c r="C57" s="154" t="s">
        <v>96</v>
      </c>
      <c r="D57" s="138" t="s">
        <v>41</v>
      </c>
      <c r="E57" s="147">
        <v>2019</v>
      </c>
      <c r="F57" s="147" t="s">
        <v>35</v>
      </c>
      <c r="G57" s="139">
        <v>2019</v>
      </c>
      <c r="H57" s="140" t="s">
        <v>35</v>
      </c>
      <c r="I57" s="140" t="s">
        <v>35</v>
      </c>
      <c r="J57" s="139" t="s">
        <v>35</v>
      </c>
      <c r="K57" s="140">
        <v>1.16939083</v>
      </c>
      <c r="L57" s="139" t="s">
        <v>35</v>
      </c>
      <c r="M57" s="140">
        <v>1.16939083</v>
      </c>
      <c r="N57" s="139">
        <v>0</v>
      </c>
      <c r="O57" s="140">
        <v>0</v>
      </c>
      <c r="P57" s="142">
        <f t="shared" si="10"/>
        <v>0.94368624999999995</v>
      </c>
      <c r="Q57" s="170">
        <v>0</v>
      </c>
      <c r="R57" s="170">
        <v>0.62636772500000004</v>
      </c>
      <c r="S57" s="170">
        <v>0.31732152499999999</v>
      </c>
      <c r="T57" s="170">
        <v>0</v>
      </c>
      <c r="U57" s="139" t="s">
        <v>35</v>
      </c>
      <c r="V57" s="139" t="s">
        <v>35</v>
      </c>
      <c r="W57" s="140" t="s">
        <v>35</v>
      </c>
      <c r="X57" s="140" t="s">
        <v>35</v>
      </c>
      <c r="Y57" s="140" t="s">
        <v>35</v>
      </c>
      <c r="Z57" s="140">
        <f>P57</f>
        <v>0.94368624999999995</v>
      </c>
      <c r="AA57" s="139" t="s">
        <v>35</v>
      </c>
      <c r="AB57" s="139" t="s">
        <v>35</v>
      </c>
      <c r="AC57" s="140" t="s">
        <v>35</v>
      </c>
      <c r="AD57" s="140" t="s">
        <v>35</v>
      </c>
      <c r="AE57" s="140">
        <f>K57</f>
        <v>1.16939083</v>
      </c>
      <c r="AF57" s="140">
        <v>0.94368624999999995</v>
      </c>
      <c r="AG57" s="140" t="s">
        <v>35</v>
      </c>
      <c r="AH57" s="140" t="s">
        <v>35</v>
      </c>
      <c r="AI57" s="142">
        <f>SUM(AD57,AF57,AG57)</f>
        <v>0.94368624999999995</v>
      </c>
      <c r="AJ57" s="142">
        <f>SUM(AD57,AF57,AH57)</f>
        <v>0.94368624999999995</v>
      </c>
      <c r="AK57" s="153" t="s">
        <v>101</v>
      </c>
      <c r="AP57" s="37"/>
    </row>
    <row r="58" spans="1:42" s="106" customFormat="1" ht="146.25" customHeight="1" x14ac:dyDescent="0.25">
      <c r="A58" s="162" t="s">
        <v>40</v>
      </c>
      <c r="B58" s="101" t="s">
        <v>97</v>
      </c>
      <c r="C58" s="163" t="s">
        <v>98</v>
      </c>
      <c r="D58" s="102" t="s">
        <v>92</v>
      </c>
      <c r="E58" s="103">
        <v>2018</v>
      </c>
      <c r="F58" s="103">
        <v>2018</v>
      </c>
      <c r="G58" s="104" t="s">
        <v>93</v>
      </c>
      <c r="H58" s="164" t="s">
        <v>35</v>
      </c>
      <c r="I58" s="164" t="s">
        <v>35</v>
      </c>
      <c r="J58" s="164" t="s">
        <v>35</v>
      </c>
      <c r="K58" s="164">
        <v>1.1033075416666669</v>
      </c>
      <c r="L58" s="164">
        <v>0</v>
      </c>
      <c r="M58" s="164">
        <v>1.0899761916666668</v>
      </c>
      <c r="N58" s="164">
        <v>0</v>
      </c>
      <c r="O58" s="164">
        <v>1.333135E-2</v>
      </c>
      <c r="P58" s="134">
        <f t="shared" si="10"/>
        <v>1.337237</v>
      </c>
      <c r="Q58" s="164">
        <f>SUM(Q59,Q60)</f>
        <v>0</v>
      </c>
      <c r="R58" s="164">
        <f t="shared" ref="R58:T58" si="13">SUM(R59,R60)</f>
        <v>0.61436891666666671</v>
      </c>
      <c r="S58" s="164">
        <f t="shared" si="13"/>
        <v>0.70866660833333339</v>
      </c>
      <c r="T58" s="164">
        <f t="shared" si="13"/>
        <v>1.4201250000000002E-2</v>
      </c>
      <c r="U58" s="164">
        <v>0</v>
      </c>
      <c r="V58" s="164">
        <v>0</v>
      </c>
      <c r="W58" s="164">
        <v>0</v>
      </c>
      <c r="X58" s="164">
        <v>0</v>
      </c>
      <c r="Y58" s="164">
        <v>0</v>
      </c>
      <c r="Z58" s="98" t="s">
        <v>35</v>
      </c>
      <c r="AA58" s="164" t="s">
        <v>35</v>
      </c>
      <c r="AB58" s="164" t="s">
        <v>35</v>
      </c>
      <c r="AC58" s="98">
        <f>SUM(AC59:AC60)</f>
        <v>1.3796409999999999</v>
      </c>
      <c r="AD58" s="98">
        <f t="shared" ref="AD58:AH58" si="14">SUM(AD59:AD60)</f>
        <v>0.22910800000000001</v>
      </c>
      <c r="AE58" s="98">
        <f t="shared" si="14"/>
        <v>1.1033075416666669</v>
      </c>
      <c r="AF58" s="98">
        <f t="shared" si="14"/>
        <v>1.1081289999999999</v>
      </c>
      <c r="AG58" s="98">
        <f t="shared" si="14"/>
        <v>0</v>
      </c>
      <c r="AH58" s="98">
        <f t="shared" si="14"/>
        <v>0</v>
      </c>
      <c r="AI58" s="134">
        <f>SUM(AI59:AI60)</f>
        <v>1.337237</v>
      </c>
      <c r="AJ58" s="134">
        <f>SUM(AJ59:AJ60)</f>
        <v>1.337237</v>
      </c>
      <c r="AK58" s="98" t="s">
        <v>35</v>
      </c>
      <c r="AP58" s="107"/>
    </row>
    <row r="59" spans="1:42" s="58" customFormat="1" ht="192.75" customHeight="1" x14ac:dyDescent="0.25">
      <c r="A59" s="15" t="s">
        <v>40</v>
      </c>
      <c r="B59" s="16" t="s">
        <v>56</v>
      </c>
      <c r="C59" s="52" t="s">
        <v>99</v>
      </c>
      <c r="D59" s="53" t="s">
        <v>41</v>
      </c>
      <c r="E59" s="54">
        <v>2018</v>
      </c>
      <c r="F59" s="54">
        <v>2018</v>
      </c>
      <c r="G59" s="55">
        <v>2019</v>
      </c>
      <c r="H59" s="50" t="s">
        <v>35</v>
      </c>
      <c r="I59" s="50" t="s">
        <v>35</v>
      </c>
      <c r="J59" s="55" t="s">
        <v>35</v>
      </c>
      <c r="K59" s="51" t="s">
        <v>35</v>
      </c>
      <c r="L59" s="30" t="s">
        <v>35</v>
      </c>
      <c r="M59" s="30" t="s">
        <v>35</v>
      </c>
      <c r="N59" s="30" t="s">
        <v>35</v>
      </c>
      <c r="O59" s="30" t="s">
        <v>35</v>
      </c>
      <c r="P59" s="51">
        <f t="shared" si="10"/>
        <v>0.22910800000000001</v>
      </c>
      <c r="Q59" s="167">
        <v>0</v>
      </c>
      <c r="R59" s="171">
        <v>0.22910800000000001</v>
      </c>
      <c r="S59" s="167">
        <v>0</v>
      </c>
      <c r="T59" s="167">
        <v>0</v>
      </c>
      <c r="U59" s="125" t="s">
        <v>35</v>
      </c>
      <c r="V59" s="125" t="s">
        <v>35</v>
      </c>
      <c r="W59" s="50" t="s">
        <v>35</v>
      </c>
      <c r="X59" s="50" t="s">
        <v>35</v>
      </c>
      <c r="Y59" s="50" t="s">
        <v>35</v>
      </c>
      <c r="Z59" s="30">
        <f>P59</f>
        <v>0.22910800000000001</v>
      </c>
      <c r="AA59" s="55" t="s">
        <v>35</v>
      </c>
      <c r="AB59" s="55" t="s">
        <v>35</v>
      </c>
      <c r="AC59" s="50">
        <v>1.3796409999999999</v>
      </c>
      <c r="AD59" s="56">
        <v>0.22910800000000001</v>
      </c>
      <c r="AE59" s="50" t="str">
        <f>K59</f>
        <v>нд</v>
      </c>
      <c r="AF59" s="50" t="s">
        <v>35</v>
      </c>
      <c r="AG59" s="50" t="s">
        <v>35</v>
      </c>
      <c r="AH59" s="50" t="s">
        <v>35</v>
      </c>
      <c r="AI59" s="51">
        <f>SUM(AD59,AF59,AG59)</f>
        <v>0.22910800000000001</v>
      </c>
      <c r="AJ59" s="51">
        <f>SUM(AD59,AF59,AH59)</f>
        <v>0.22910800000000001</v>
      </c>
      <c r="AK59" s="72" t="s">
        <v>53</v>
      </c>
      <c r="AL59" s="57"/>
      <c r="AM59" s="57"/>
      <c r="AN59" s="31"/>
      <c r="AP59" s="33"/>
    </row>
    <row r="60" spans="1:42" s="144" customFormat="1" ht="268.5" customHeight="1" x14ac:dyDescent="0.25">
      <c r="A60" s="151" t="s">
        <v>47</v>
      </c>
      <c r="B60" s="146" t="s">
        <v>94</v>
      </c>
      <c r="C60" s="152" t="s">
        <v>95</v>
      </c>
      <c r="D60" s="138" t="s">
        <v>41</v>
      </c>
      <c r="E60" s="147">
        <v>2019</v>
      </c>
      <c r="F60" s="147" t="s">
        <v>35</v>
      </c>
      <c r="G60" s="139">
        <v>2019</v>
      </c>
      <c r="H60" s="140" t="s">
        <v>35</v>
      </c>
      <c r="I60" s="140" t="s">
        <v>35</v>
      </c>
      <c r="J60" s="139" t="s">
        <v>35</v>
      </c>
      <c r="K60" s="148">
        <v>1.1033075416666669</v>
      </c>
      <c r="L60" s="139">
        <v>0</v>
      </c>
      <c r="M60" s="140">
        <v>1.0899761916666668</v>
      </c>
      <c r="N60" s="139">
        <v>0</v>
      </c>
      <c r="O60" s="140">
        <v>1.333135E-2</v>
      </c>
      <c r="P60" s="142">
        <f t="shared" si="10"/>
        <v>1.1081289999999999</v>
      </c>
      <c r="Q60" s="170">
        <v>0</v>
      </c>
      <c r="R60" s="170">
        <v>0.38526091666666668</v>
      </c>
      <c r="S60" s="170">
        <v>0.70866660833333339</v>
      </c>
      <c r="T60" s="170">
        <v>1.4201250000000002E-2</v>
      </c>
      <c r="U60" s="139" t="s">
        <v>35</v>
      </c>
      <c r="V60" s="139" t="s">
        <v>35</v>
      </c>
      <c r="W60" s="140" t="s">
        <v>35</v>
      </c>
      <c r="X60" s="140" t="s">
        <v>35</v>
      </c>
      <c r="Y60" s="140" t="s">
        <v>35</v>
      </c>
      <c r="Z60" s="140">
        <f>P60</f>
        <v>1.1081289999999999</v>
      </c>
      <c r="AA60" s="139" t="s">
        <v>35</v>
      </c>
      <c r="AB60" s="139" t="s">
        <v>35</v>
      </c>
      <c r="AC60" s="140" t="s">
        <v>35</v>
      </c>
      <c r="AD60" s="140" t="s">
        <v>35</v>
      </c>
      <c r="AE60" s="140">
        <f>K60</f>
        <v>1.1033075416666669</v>
      </c>
      <c r="AF60" s="140">
        <v>1.1081289999999999</v>
      </c>
      <c r="AG60" s="140" t="s">
        <v>35</v>
      </c>
      <c r="AH60" s="140" t="s">
        <v>35</v>
      </c>
      <c r="AI60" s="142">
        <f>SUM(AD60,AF60,AG60)</f>
        <v>1.1081289999999999</v>
      </c>
      <c r="AJ60" s="142">
        <f>SUM(AD60,AF60,AH60)</f>
        <v>1.1081289999999999</v>
      </c>
      <c r="AK60" s="153" t="s">
        <v>35</v>
      </c>
    </row>
    <row r="61" spans="1:42" s="33" customFormat="1" ht="112.5" x14ac:dyDescent="0.25">
      <c r="A61" s="9" t="s">
        <v>40</v>
      </c>
      <c r="B61" s="14" t="s">
        <v>57</v>
      </c>
      <c r="C61" s="52" t="s">
        <v>72</v>
      </c>
      <c r="D61" s="28" t="s">
        <v>41</v>
      </c>
      <c r="E61" s="29">
        <v>2018</v>
      </c>
      <c r="F61" s="29">
        <v>2018</v>
      </c>
      <c r="G61" s="55">
        <v>2018</v>
      </c>
      <c r="H61" s="50" t="s">
        <v>35</v>
      </c>
      <c r="I61" s="50" t="s">
        <v>35</v>
      </c>
      <c r="J61" s="50" t="s">
        <v>35</v>
      </c>
      <c r="K61" s="51">
        <v>3.4773710000000002</v>
      </c>
      <c r="L61" s="55">
        <v>0</v>
      </c>
      <c r="M61" s="50">
        <v>3.4685070000000002</v>
      </c>
      <c r="N61" s="55">
        <v>0</v>
      </c>
      <c r="O61" s="30">
        <v>8.8640000000000004E-3</v>
      </c>
      <c r="P61" s="51">
        <f t="shared" si="10"/>
        <v>3.17766751</v>
      </c>
      <c r="Q61" s="167">
        <v>0</v>
      </c>
      <c r="R61" s="167">
        <v>3.1693434132285598</v>
      </c>
      <c r="S61" s="167">
        <v>0</v>
      </c>
      <c r="T61" s="167">
        <v>8.3240980723600002E-3</v>
      </c>
      <c r="U61" s="125" t="s">
        <v>35</v>
      </c>
      <c r="V61" s="125" t="s">
        <v>35</v>
      </c>
      <c r="W61" s="50" t="s">
        <v>35</v>
      </c>
      <c r="X61" s="50" t="s">
        <v>35</v>
      </c>
      <c r="Y61" s="50" t="s">
        <v>35</v>
      </c>
      <c r="Z61" s="30" t="s">
        <v>35</v>
      </c>
      <c r="AA61" s="55" t="s">
        <v>35</v>
      </c>
      <c r="AB61" s="125" t="s">
        <v>35</v>
      </c>
      <c r="AC61" s="50">
        <v>3.4773710000000002</v>
      </c>
      <c r="AD61" s="71">
        <v>3.17766751</v>
      </c>
      <c r="AE61" s="30" t="s">
        <v>35</v>
      </c>
      <c r="AF61" s="30" t="s">
        <v>35</v>
      </c>
      <c r="AG61" s="30" t="s">
        <v>35</v>
      </c>
      <c r="AH61" s="30" t="s">
        <v>35</v>
      </c>
      <c r="AI61" s="51">
        <f>SUM(AD61,AF61,AG61)</f>
        <v>3.17766751</v>
      </c>
      <c r="AJ61" s="51">
        <f>SUM(AD61,AF61,AH61)</f>
        <v>3.17766751</v>
      </c>
      <c r="AK61" s="72" t="s">
        <v>35</v>
      </c>
      <c r="AL61" s="31"/>
      <c r="AM61" s="31"/>
      <c r="AN61" s="31"/>
    </row>
    <row r="62" spans="1:42" s="67" customFormat="1" ht="120" customHeight="1" x14ac:dyDescent="0.25">
      <c r="A62" s="17" t="s">
        <v>40</v>
      </c>
      <c r="B62" s="68" t="s">
        <v>58</v>
      </c>
      <c r="C62" s="59" t="s">
        <v>73</v>
      </c>
      <c r="D62" s="60" t="s">
        <v>41</v>
      </c>
      <c r="E62" s="61">
        <v>2018</v>
      </c>
      <c r="F62" s="61">
        <v>2018</v>
      </c>
      <c r="G62" s="62">
        <v>2018</v>
      </c>
      <c r="H62" s="63" t="s">
        <v>35</v>
      </c>
      <c r="I62" s="63" t="s">
        <v>35</v>
      </c>
      <c r="J62" s="62">
        <v>0</v>
      </c>
      <c r="K62" s="69">
        <v>0</v>
      </c>
      <c r="L62" s="62">
        <v>0</v>
      </c>
      <c r="M62" s="70">
        <v>0</v>
      </c>
      <c r="N62" s="62">
        <v>0</v>
      </c>
      <c r="O62" s="64">
        <v>0</v>
      </c>
      <c r="P62" s="69">
        <f t="shared" si="10"/>
        <v>0</v>
      </c>
      <c r="Q62" s="66" t="s">
        <v>35</v>
      </c>
      <c r="R62" s="66" t="s">
        <v>35</v>
      </c>
      <c r="S62" s="66" t="s">
        <v>35</v>
      </c>
      <c r="T62" s="66" t="s">
        <v>35</v>
      </c>
      <c r="U62" s="64" t="s">
        <v>35</v>
      </c>
      <c r="V62" s="64" t="s">
        <v>35</v>
      </c>
      <c r="W62" s="63" t="s">
        <v>35</v>
      </c>
      <c r="X62" s="63" t="s">
        <v>35</v>
      </c>
      <c r="Y62" s="63" t="s">
        <v>35</v>
      </c>
      <c r="Z62" s="66" t="s">
        <v>35</v>
      </c>
      <c r="AA62" s="62" t="s">
        <v>35</v>
      </c>
      <c r="AB62" s="64" t="s">
        <v>35</v>
      </c>
      <c r="AC62" s="64" t="s">
        <v>35</v>
      </c>
      <c r="AD62" s="64" t="s">
        <v>35</v>
      </c>
      <c r="AE62" s="64" t="s">
        <v>35</v>
      </c>
      <c r="AF62" s="64" t="s">
        <v>35</v>
      </c>
      <c r="AG62" s="64" t="s">
        <v>35</v>
      </c>
      <c r="AH62" s="64" t="s">
        <v>35</v>
      </c>
      <c r="AI62" s="69">
        <f t="shared" ref="AI62:AI79" si="15">SUM(AD62,AF62,AG62)</f>
        <v>0</v>
      </c>
      <c r="AJ62" s="69">
        <f t="shared" ref="AJ62:AJ79" si="16">SUM(AD62,AF62,AH62)</f>
        <v>0</v>
      </c>
      <c r="AK62" s="64" t="s">
        <v>35</v>
      </c>
    </row>
    <row r="63" spans="1:42" s="58" customFormat="1" ht="274.5" customHeight="1" x14ac:dyDescent="0.25">
      <c r="A63" s="15" t="s">
        <v>40</v>
      </c>
      <c r="B63" s="16" t="s">
        <v>59</v>
      </c>
      <c r="C63" s="52" t="s">
        <v>74</v>
      </c>
      <c r="D63" s="53" t="s">
        <v>41</v>
      </c>
      <c r="E63" s="54">
        <v>2018</v>
      </c>
      <c r="F63" s="54">
        <v>2018</v>
      </c>
      <c r="G63" s="55">
        <v>2018</v>
      </c>
      <c r="H63" s="50" t="s">
        <v>35</v>
      </c>
      <c r="I63" s="50" t="s">
        <v>35</v>
      </c>
      <c r="J63" s="50" t="s">
        <v>35</v>
      </c>
      <c r="K63" s="51">
        <v>1.0631079999999999</v>
      </c>
      <c r="L63" s="55">
        <v>0</v>
      </c>
      <c r="M63" s="50">
        <v>1.0523449999999999</v>
      </c>
      <c r="N63" s="55">
        <v>0</v>
      </c>
      <c r="O63" s="30">
        <v>1.0763E-2</v>
      </c>
      <c r="P63" s="51">
        <f t="shared" si="10"/>
        <v>0</v>
      </c>
      <c r="Q63" s="30">
        <v>0</v>
      </c>
      <c r="R63" s="30">
        <v>0</v>
      </c>
      <c r="S63" s="30">
        <v>0</v>
      </c>
      <c r="T63" s="30">
        <v>0</v>
      </c>
      <c r="U63" s="125" t="s">
        <v>35</v>
      </c>
      <c r="V63" s="125" t="s">
        <v>35</v>
      </c>
      <c r="W63" s="50" t="s">
        <v>35</v>
      </c>
      <c r="X63" s="50" t="s">
        <v>35</v>
      </c>
      <c r="Y63" s="50" t="s">
        <v>35</v>
      </c>
      <c r="Z63" s="30" t="s">
        <v>35</v>
      </c>
      <c r="AA63" s="55" t="s">
        <v>35</v>
      </c>
      <c r="AB63" s="125" t="s">
        <v>35</v>
      </c>
      <c r="AC63" s="50">
        <v>1.0631079999999999</v>
      </c>
      <c r="AD63" s="56">
        <v>0</v>
      </c>
      <c r="AE63" s="50" t="s">
        <v>35</v>
      </c>
      <c r="AF63" s="50" t="s">
        <v>35</v>
      </c>
      <c r="AG63" s="50" t="s">
        <v>35</v>
      </c>
      <c r="AH63" s="50" t="s">
        <v>35</v>
      </c>
      <c r="AI63" s="51">
        <f t="shared" si="15"/>
        <v>0</v>
      </c>
      <c r="AJ63" s="51">
        <f t="shared" si="16"/>
        <v>0</v>
      </c>
      <c r="AK63" s="72" t="s">
        <v>51</v>
      </c>
      <c r="AL63" s="57"/>
      <c r="AM63" s="57"/>
      <c r="AN63" s="31"/>
      <c r="AP63" s="33"/>
    </row>
    <row r="64" spans="1:42" s="67" customFormat="1" ht="66.75" customHeight="1" x14ac:dyDescent="0.25">
      <c r="A64" s="17" t="s">
        <v>40</v>
      </c>
      <c r="B64" s="68" t="s">
        <v>60</v>
      </c>
      <c r="C64" s="59" t="s">
        <v>75</v>
      </c>
      <c r="D64" s="60"/>
      <c r="E64" s="61">
        <v>2018</v>
      </c>
      <c r="F64" s="61">
        <v>2018</v>
      </c>
      <c r="G64" s="62">
        <v>2018</v>
      </c>
      <c r="H64" s="63" t="s">
        <v>35</v>
      </c>
      <c r="I64" s="63" t="s">
        <v>35</v>
      </c>
      <c r="J64" s="62">
        <v>0</v>
      </c>
      <c r="K64" s="69">
        <v>0</v>
      </c>
      <c r="L64" s="62">
        <v>0</v>
      </c>
      <c r="M64" s="62">
        <v>0</v>
      </c>
      <c r="N64" s="62">
        <v>0</v>
      </c>
      <c r="O64" s="62">
        <v>0</v>
      </c>
      <c r="P64" s="69">
        <f t="shared" si="10"/>
        <v>0</v>
      </c>
      <c r="Q64" s="66" t="s">
        <v>35</v>
      </c>
      <c r="R64" s="66" t="s">
        <v>35</v>
      </c>
      <c r="S64" s="66" t="s">
        <v>35</v>
      </c>
      <c r="T64" s="66" t="s">
        <v>35</v>
      </c>
      <c r="U64" s="64" t="s">
        <v>35</v>
      </c>
      <c r="V64" s="64" t="s">
        <v>35</v>
      </c>
      <c r="W64" s="63" t="s">
        <v>35</v>
      </c>
      <c r="X64" s="63" t="s">
        <v>35</v>
      </c>
      <c r="Y64" s="63" t="s">
        <v>35</v>
      </c>
      <c r="Z64" s="66" t="s">
        <v>35</v>
      </c>
      <c r="AA64" s="62" t="s">
        <v>35</v>
      </c>
      <c r="AB64" s="64" t="s">
        <v>35</v>
      </c>
      <c r="AC64" s="64" t="s">
        <v>35</v>
      </c>
      <c r="AD64" s="64" t="s">
        <v>35</v>
      </c>
      <c r="AE64" s="64" t="s">
        <v>35</v>
      </c>
      <c r="AF64" s="64" t="s">
        <v>35</v>
      </c>
      <c r="AG64" s="64" t="s">
        <v>35</v>
      </c>
      <c r="AH64" s="64" t="s">
        <v>35</v>
      </c>
      <c r="AI64" s="69">
        <f t="shared" si="15"/>
        <v>0</v>
      </c>
      <c r="AJ64" s="69">
        <f t="shared" si="16"/>
        <v>0</v>
      </c>
      <c r="AK64" s="64" t="s">
        <v>35</v>
      </c>
    </row>
    <row r="65" spans="1:42" s="33" customFormat="1" ht="244.5" customHeight="1" x14ac:dyDescent="0.25">
      <c r="A65" s="15" t="s">
        <v>40</v>
      </c>
      <c r="B65" s="16" t="s">
        <v>61</v>
      </c>
      <c r="C65" s="52" t="s">
        <v>76</v>
      </c>
      <c r="D65" s="53" t="s">
        <v>41</v>
      </c>
      <c r="E65" s="54">
        <v>2018</v>
      </c>
      <c r="F65" s="54" t="s">
        <v>35</v>
      </c>
      <c r="G65" s="55">
        <v>2018</v>
      </c>
      <c r="H65" s="50" t="s">
        <v>35</v>
      </c>
      <c r="I65" s="50" t="s">
        <v>35</v>
      </c>
      <c r="J65" s="50" t="s">
        <v>35</v>
      </c>
      <c r="K65" s="51">
        <v>3.1600999999999999</v>
      </c>
      <c r="L65" s="30">
        <v>0.12531500000000001</v>
      </c>
      <c r="M65" s="50">
        <v>2.9836259999999997</v>
      </c>
      <c r="N65" s="30">
        <v>6.0619999999999997E-3</v>
      </c>
      <c r="O65" s="30">
        <v>4.5096999999999998E-2</v>
      </c>
      <c r="P65" s="51">
        <f t="shared" si="10"/>
        <v>2.9720647599999999</v>
      </c>
      <c r="Q65" s="168">
        <v>0.11563767</v>
      </c>
      <c r="R65" s="168">
        <v>2.8015320840000002</v>
      </c>
      <c r="S65" s="168">
        <v>3.5743849999999998E-3</v>
      </c>
      <c r="T65" s="168">
        <v>5.1320619999999997E-2</v>
      </c>
      <c r="U65" s="172" t="s">
        <v>35</v>
      </c>
      <c r="V65" s="125" t="s">
        <v>35</v>
      </c>
      <c r="W65" s="50" t="s">
        <v>35</v>
      </c>
      <c r="X65" s="50" t="s">
        <v>35</v>
      </c>
      <c r="Y65" s="50" t="s">
        <v>35</v>
      </c>
      <c r="Z65" s="30" t="s">
        <v>35</v>
      </c>
      <c r="AA65" s="55" t="s">
        <v>35</v>
      </c>
      <c r="AB65" s="125" t="s">
        <v>35</v>
      </c>
      <c r="AC65" s="50">
        <v>3.1600999999999999</v>
      </c>
      <c r="AD65" s="56">
        <v>2.9720647599999999</v>
      </c>
      <c r="AE65" s="30" t="s">
        <v>35</v>
      </c>
      <c r="AF65" s="30" t="s">
        <v>35</v>
      </c>
      <c r="AG65" s="30" t="s">
        <v>35</v>
      </c>
      <c r="AH65" s="30" t="s">
        <v>35</v>
      </c>
      <c r="AI65" s="51">
        <f t="shared" si="15"/>
        <v>2.9720647599999999</v>
      </c>
      <c r="AJ65" s="51">
        <f t="shared" si="16"/>
        <v>2.9720647599999999</v>
      </c>
      <c r="AK65" s="72" t="s">
        <v>52</v>
      </c>
      <c r="AL65" s="31"/>
      <c r="AM65" s="31"/>
      <c r="AN65" s="31"/>
    </row>
    <row r="66" spans="1:42" s="144" customFormat="1" ht="168" customHeight="1" x14ac:dyDescent="0.25">
      <c r="A66" s="145" t="s">
        <v>47</v>
      </c>
      <c r="B66" s="146" t="s">
        <v>62</v>
      </c>
      <c r="C66" s="138" t="s">
        <v>77</v>
      </c>
      <c r="D66" s="138" t="s">
        <v>41</v>
      </c>
      <c r="E66" s="147">
        <v>2019</v>
      </c>
      <c r="F66" s="147">
        <v>2019</v>
      </c>
      <c r="G66" s="139">
        <v>2019</v>
      </c>
      <c r="H66" s="140" t="s">
        <v>35</v>
      </c>
      <c r="I66" s="140" t="s">
        <v>35</v>
      </c>
      <c r="J66" s="139" t="s">
        <v>35</v>
      </c>
      <c r="K66" s="148">
        <v>0.81678799999999996</v>
      </c>
      <c r="L66" s="139">
        <v>0</v>
      </c>
      <c r="M66" s="140">
        <v>0.75826800000000005</v>
      </c>
      <c r="N66" s="139">
        <v>0</v>
      </c>
      <c r="O66" s="140">
        <v>5.8519999999999905E-2</v>
      </c>
      <c r="P66" s="142">
        <f t="shared" si="10"/>
        <v>0.77468890000000001</v>
      </c>
      <c r="Q66" s="170">
        <v>0</v>
      </c>
      <c r="R66" s="170">
        <v>0.44935195000000006</v>
      </c>
      <c r="S66" s="170">
        <v>0.32256585833333334</v>
      </c>
      <c r="T66" s="170">
        <v>2.771091666666667E-3</v>
      </c>
      <c r="U66" s="36" t="s">
        <v>35</v>
      </c>
      <c r="V66" s="36" t="s">
        <v>35</v>
      </c>
      <c r="W66" s="140" t="s">
        <v>35</v>
      </c>
      <c r="X66" s="140" t="s">
        <v>35</v>
      </c>
      <c r="Y66" s="141" t="s">
        <v>35</v>
      </c>
      <c r="Z66" s="141">
        <f>P66</f>
        <v>0.77468890000000001</v>
      </c>
      <c r="AA66" s="139" t="s">
        <v>35</v>
      </c>
      <c r="AB66" s="36" t="s">
        <v>35</v>
      </c>
      <c r="AC66" s="140" t="s">
        <v>35</v>
      </c>
      <c r="AD66" s="140" t="s">
        <v>35</v>
      </c>
      <c r="AE66" s="140">
        <f>K66</f>
        <v>0.81678799999999996</v>
      </c>
      <c r="AF66" s="140">
        <v>0.77468890000000001</v>
      </c>
      <c r="AG66" s="140" t="s">
        <v>35</v>
      </c>
      <c r="AH66" s="140" t="s">
        <v>35</v>
      </c>
      <c r="AI66" s="142">
        <f t="shared" si="15"/>
        <v>0.77468890000000001</v>
      </c>
      <c r="AJ66" s="142">
        <f t="shared" si="16"/>
        <v>0.77468890000000001</v>
      </c>
      <c r="AK66" s="143" t="s">
        <v>35</v>
      </c>
      <c r="AP66" s="37"/>
    </row>
    <row r="67" spans="1:42" s="144" customFormat="1" ht="173.25" customHeight="1" x14ac:dyDescent="0.25">
      <c r="A67" s="145" t="s">
        <v>47</v>
      </c>
      <c r="B67" s="146" t="s">
        <v>63</v>
      </c>
      <c r="C67" s="138" t="s">
        <v>78</v>
      </c>
      <c r="D67" s="138" t="s">
        <v>41</v>
      </c>
      <c r="E67" s="147">
        <v>2019</v>
      </c>
      <c r="F67" s="147">
        <v>2019</v>
      </c>
      <c r="G67" s="139">
        <v>2019</v>
      </c>
      <c r="H67" s="140" t="s">
        <v>35</v>
      </c>
      <c r="I67" s="140" t="s">
        <v>35</v>
      </c>
      <c r="J67" s="139" t="s">
        <v>35</v>
      </c>
      <c r="K67" s="148">
        <v>3.6775230000000003</v>
      </c>
      <c r="L67" s="139">
        <v>0</v>
      </c>
      <c r="M67" s="140">
        <v>3.4011930000000001</v>
      </c>
      <c r="N67" s="139">
        <v>0</v>
      </c>
      <c r="O67" s="140">
        <v>0.27633000000000019</v>
      </c>
      <c r="P67" s="142">
        <f t="shared" si="10"/>
        <v>0</v>
      </c>
      <c r="Q67" s="170">
        <v>0</v>
      </c>
      <c r="R67" s="170">
        <v>0</v>
      </c>
      <c r="S67" s="170">
        <v>0</v>
      </c>
      <c r="T67" s="170">
        <v>0</v>
      </c>
      <c r="U67" s="36" t="s">
        <v>35</v>
      </c>
      <c r="V67" s="36" t="s">
        <v>35</v>
      </c>
      <c r="W67" s="140" t="s">
        <v>35</v>
      </c>
      <c r="X67" s="140" t="s">
        <v>35</v>
      </c>
      <c r="Y67" s="141" t="s">
        <v>35</v>
      </c>
      <c r="Z67" s="141">
        <f t="shared" ref="Z67:Z71" si="17">P67</f>
        <v>0</v>
      </c>
      <c r="AA67" s="139" t="s">
        <v>35</v>
      </c>
      <c r="AB67" s="36" t="s">
        <v>35</v>
      </c>
      <c r="AC67" s="140" t="s">
        <v>35</v>
      </c>
      <c r="AD67" s="140" t="s">
        <v>35</v>
      </c>
      <c r="AE67" s="140">
        <f t="shared" ref="AE67:AE71" si="18">K67</f>
        <v>3.6775230000000003</v>
      </c>
      <c r="AF67" s="140">
        <v>0</v>
      </c>
      <c r="AG67" s="140" t="s">
        <v>35</v>
      </c>
      <c r="AH67" s="140" t="s">
        <v>35</v>
      </c>
      <c r="AI67" s="142">
        <f t="shared" si="15"/>
        <v>0</v>
      </c>
      <c r="AJ67" s="142">
        <f t="shared" si="16"/>
        <v>0</v>
      </c>
      <c r="AK67" s="143" t="s">
        <v>215</v>
      </c>
      <c r="AP67" s="37"/>
    </row>
    <row r="68" spans="1:42" s="150" customFormat="1" ht="168.75" customHeight="1" x14ac:dyDescent="0.25">
      <c r="A68" s="149" t="s">
        <v>47</v>
      </c>
      <c r="B68" s="146" t="s">
        <v>64</v>
      </c>
      <c r="C68" s="138" t="s">
        <v>79</v>
      </c>
      <c r="D68" s="138" t="s">
        <v>41</v>
      </c>
      <c r="E68" s="147">
        <v>2019</v>
      </c>
      <c r="F68" s="147">
        <v>2019</v>
      </c>
      <c r="G68" s="139">
        <v>2019</v>
      </c>
      <c r="H68" s="140" t="s">
        <v>35</v>
      </c>
      <c r="I68" s="140" t="s">
        <v>35</v>
      </c>
      <c r="J68" s="139" t="s">
        <v>35</v>
      </c>
      <c r="K68" s="148">
        <v>1.961158</v>
      </c>
      <c r="L68" s="139">
        <v>0</v>
      </c>
      <c r="M68" s="140">
        <v>1.8162929999999999</v>
      </c>
      <c r="N68" s="139">
        <v>0</v>
      </c>
      <c r="O68" s="140">
        <v>0.14486500000000002</v>
      </c>
      <c r="P68" s="142">
        <f t="shared" si="10"/>
        <v>0</v>
      </c>
      <c r="Q68" s="170">
        <v>0</v>
      </c>
      <c r="R68" s="170">
        <v>0</v>
      </c>
      <c r="S68" s="170">
        <v>0</v>
      </c>
      <c r="T68" s="170">
        <v>0</v>
      </c>
      <c r="U68" s="36" t="s">
        <v>35</v>
      </c>
      <c r="V68" s="36" t="s">
        <v>35</v>
      </c>
      <c r="W68" s="140" t="s">
        <v>35</v>
      </c>
      <c r="X68" s="140" t="s">
        <v>35</v>
      </c>
      <c r="Y68" s="141" t="s">
        <v>35</v>
      </c>
      <c r="Z68" s="141">
        <f t="shared" si="17"/>
        <v>0</v>
      </c>
      <c r="AA68" s="139" t="s">
        <v>35</v>
      </c>
      <c r="AB68" s="139" t="s">
        <v>35</v>
      </c>
      <c r="AC68" s="140" t="s">
        <v>35</v>
      </c>
      <c r="AD68" s="140" t="s">
        <v>35</v>
      </c>
      <c r="AE68" s="140">
        <f t="shared" si="18"/>
        <v>1.961158</v>
      </c>
      <c r="AF68" s="140">
        <v>0</v>
      </c>
      <c r="AG68" s="140" t="s">
        <v>35</v>
      </c>
      <c r="AH68" s="140" t="s">
        <v>35</v>
      </c>
      <c r="AI68" s="142">
        <f t="shared" si="15"/>
        <v>0</v>
      </c>
      <c r="AJ68" s="142">
        <f t="shared" si="16"/>
        <v>0</v>
      </c>
      <c r="AK68" s="143" t="str">
        <f>AK67</f>
        <v xml:space="preserve">Недополучение выручки по факту 2019 г. в связи с неоплатой со стороны территориальной сетевой организации (расторжение договора аренды ТП) и значительного изменения объема потребления по расходным договорам. </v>
      </c>
      <c r="AN68" s="144"/>
      <c r="AP68" s="37"/>
    </row>
    <row r="69" spans="1:42" s="144" customFormat="1" ht="176.25" customHeight="1" x14ac:dyDescent="0.25">
      <c r="A69" s="145" t="s">
        <v>47</v>
      </c>
      <c r="B69" s="146" t="s">
        <v>65</v>
      </c>
      <c r="C69" s="138" t="s">
        <v>80</v>
      </c>
      <c r="D69" s="138" t="s">
        <v>41</v>
      </c>
      <c r="E69" s="147">
        <v>2019</v>
      </c>
      <c r="F69" s="147">
        <v>2019</v>
      </c>
      <c r="G69" s="139">
        <v>2019</v>
      </c>
      <c r="H69" s="140" t="s">
        <v>35</v>
      </c>
      <c r="I69" s="140" t="s">
        <v>35</v>
      </c>
      <c r="J69" s="139" t="s">
        <v>35</v>
      </c>
      <c r="K69" s="148">
        <v>0.68296600000000007</v>
      </c>
      <c r="L69" s="139">
        <v>0</v>
      </c>
      <c r="M69" s="140">
        <v>0.63138099999999997</v>
      </c>
      <c r="N69" s="139">
        <v>0</v>
      </c>
      <c r="O69" s="140">
        <v>5.1585000000000103E-2</v>
      </c>
      <c r="P69" s="142">
        <f t="shared" si="10"/>
        <v>0</v>
      </c>
      <c r="Q69" s="170">
        <v>0</v>
      </c>
      <c r="R69" s="170">
        <v>0</v>
      </c>
      <c r="S69" s="170">
        <v>0</v>
      </c>
      <c r="T69" s="170">
        <v>0</v>
      </c>
      <c r="U69" s="36" t="s">
        <v>35</v>
      </c>
      <c r="V69" s="36" t="s">
        <v>35</v>
      </c>
      <c r="W69" s="140" t="s">
        <v>35</v>
      </c>
      <c r="X69" s="140" t="s">
        <v>35</v>
      </c>
      <c r="Y69" s="141" t="s">
        <v>35</v>
      </c>
      <c r="Z69" s="141">
        <f t="shared" si="17"/>
        <v>0</v>
      </c>
      <c r="AA69" s="139" t="s">
        <v>35</v>
      </c>
      <c r="AB69" s="139" t="s">
        <v>35</v>
      </c>
      <c r="AC69" s="140" t="s">
        <v>35</v>
      </c>
      <c r="AD69" s="140" t="s">
        <v>35</v>
      </c>
      <c r="AE69" s="140">
        <f t="shared" si="18"/>
        <v>0.68296600000000007</v>
      </c>
      <c r="AF69" s="140">
        <v>0</v>
      </c>
      <c r="AG69" s="140" t="s">
        <v>35</v>
      </c>
      <c r="AH69" s="140" t="s">
        <v>35</v>
      </c>
      <c r="AI69" s="142">
        <f t="shared" si="15"/>
        <v>0</v>
      </c>
      <c r="AJ69" s="142">
        <f t="shared" si="16"/>
        <v>0</v>
      </c>
      <c r="AK69" s="143" t="str">
        <f>AK68</f>
        <v xml:space="preserve">Недополучение выручки по факту 2019 г. в связи с неоплатой со стороны территориальной сетевой организации (расторжение договора аренды ТП) и значительного изменения объема потребления по расходным договорам. </v>
      </c>
      <c r="AP69" s="37"/>
    </row>
    <row r="70" spans="1:42" s="144" customFormat="1" ht="163.5" customHeight="1" x14ac:dyDescent="0.25">
      <c r="A70" s="145" t="s">
        <v>47</v>
      </c>
      <c r="B70" s="146" t="s">
        <v>66</v>
      </c>
      <c r="C70" s="138" t="s">
        <v>81</v>
      </c>
      <c r="D70" s="138" t="s">
        <v>41</v>
      </c>
      <c r="E70" s="147">
        <v>2019</v>
      </c>
      <c r="F70" s="147">
        <v>2019</v>
      </c>
      <c r="G70" s="139">
        <v>2019</v>
      </c>
      <c r="H70" s="140" t="s">
        <v>35</v>
      </c>
      <c r="I70" s="140" t="s">
        <v>35</v>
      </c>
      <c r="J70" s="139" t="s">
        <v>35</v>
      </c>
      <c r="K70" s="148">
        <v>1.9584760000000001</v>
      </c>
      <c r="L70" s="139">
        <v>0</v>
      </c>
      <c r="M70" s="140">
        <v>1.8156380000000001</v>
      </c>
      <c r="N70" s="139">
        <v>0</v>
      </c>
      <c r="O70" s="140">
        <v>0.14283800000000002</v>
      </c>
      <c r="P70" s="142">
        <f t="shared" si="10"/>
        <v>1.4657929999999999</v>
      </c>
      <c r="Q70" s="170">
        <v>0</v>
      </c>
      <c r="R70" s="170">
        <v>0.76544436666666671</v>
      </c>
      <c r="S70" s="170">
        <v>0.69473702500000001</v>
      </c>
      <c r="T70" s="170">
        <v>5.6116083333333337E-3</v>
      </c>
      <c r="U70" s="36" t="s">
        <v>35</v>
      </c>
      <c r="V70" s="36" t="s">
        <v>35</v>
      </c>
      <c r="W70" s="140" t="s">
        <v>35</v>
      </c>
      <c r="X70" s="140" t="s">
        <v>35</v>
      </c>
      <c r="Y70" s="141" t="s">
        <v>35</v>
      </c>
      <c r="Z70" s="141">
        <f t="shared" si="17"/>
        <v>1.4657929999999999</v>
      </c>
      <c r="AA70" s="139" t="s">
        <v>35</v>
      </c>
      <c r="AB70" s="139" t="s">
        <v>35</v>
      </c>
      <c r="AC70" s="140" t="s">
        <v>35</v>
      </c>
      <c r="AD70" s="140" t="s">
        <v>35</v>
      </c>
      <c r="AE70" s="140">
        <f t="shared" si="18"/>
        <v>1.9584760000000001</v>
      </c>
      <c r="AF70" s="140">
        <v>1.4657929999999999</v>
      </c>
      <c r="AG70" s="140" t="s">
        <v>35</v>
      </c>
      <c r="AH70" s="140" t="s">
        <v>35</v>
      </c>
      <c r="AI70" s="142">
        <f t="shared" si="15"/>
        <v>1.4657929999999999</v>
      </c>
      <c r="AJ70" s="142">
        <f t="shared" si="16"/>
        <v>1.4657929999999999</v>
      </c>
      <c r="AK70" s="143" t="s">
        <v>35</v>
      </c>
      <c r="AP70" s="37"/>
    </row>
    <row r="71" spans="1:42" s="37" customFormat="1" ht="95.25" customHeight="1" x14ac:dyDescent="0.25">
      <c r="A71" s="11" t="s">
        <v>47</v>
      </c>
      <c r="B71" s="137" t="s">
        <v>67</v>
      </c>
      <c r="C71" s="138" t="s">
        <v>82</v>
      </c>
      <c r="D71" s="34" t="s">
        <v>41</v>
      </c>
      <c r="E71" s="35">
        <v>2019</v>
      </c>
      <c r="F71" s="35">
        <v>2019</v>
      </c>
      <c r="G71" s="139">
        <v>2019</v>
      </c>
      <c r="H71" s="140" t="s">
        <v>35</v>
      </c>
      <c r="I71" s="140" t="s">
        <v>35</v>
      </c>
      <c r="J71" s="36" t="s">
        <v>35</v>
      </c>
      <c r="K71" s="148">
        <v>3.2270017916666669</v>
      </c>
      <c r="L71" s="139">
        <v>0</v>
      </c>
      <c r="M71" s="140">
        <v>2.9932458300000002</v>
      </c>
      <c r="N71" s="139">
        <v>0</v>
      </c>
      <c r="O71" s="140">
        <v>0.23375596166666668</v>
      </c>
      <c r="P71" s="142">
        <f t="shared" si="10"/>
        <v>3.5065574499999999</v>
      </c>
      <c r="Q71" s="170">
        <v>0</v>
      </c>
      <c r="R71" s="170">
        <v>2.3447858583333332</v>
      </c>
      <c r="S71" s="170">
        <v>1.1574423333333335</v>
      </c>
      <c r="T71" s="170">
        <v>4.3292583333333339E-3</v>
      </c>
      <c r="U71" s="36" t="s">
        <v>35</v>
      </c>
      <c r="V71" s="36" t="s">
        <v>35</v>
      </c>
      <c r="W71" s="140" t="s">
        <v>35</v>
      </c>
      <c r="X71" s="140" t="s">
        <v>35</v>
      </c>
      <c r="Y71" s="141" t="s">
        <v>35</v>
      </c>
      <c r="Z71" s="141">
        <f t="shared" si="17"/>
        <v>3.5065574499999999</v>
      </c>
      <c r="AA71" s="139" t="s">
        <v>35</v>
      </c>
      <c r="AB71" s="36" t="s">
        <v>35</v>
      </c>
      <c r="AC71" s="140" t="s">
        <v>35</v>
      </c>
      <c r="AD71" s="141" t="s">
        <v>35</v>
      </c>
      <c r="AE71" s="140">
        <f t="shared" si="18"/>
        <v>3.2270017916666669</v>
      </c>
      <c r="AF71" s="140">
        <v>3.5065574499999999</v>
      </c>
      <c r="AG71" s="141" t="s">
        <v>35</v>
      </c>
      <c r="AH71" s="141" t="s">
        <v>35</v>
      </c>
      <c r="AI71" s="142">
        <f t="shared" si="15"/>
        <v>3.5065574499999999</v>
      </c>
      <c r="AJ71" s="142">
        <f t="shared" si="16"/>
        <v>3.5065574499999999</v>
      </c>
      <c r="AK71" s="143" t="s">
        <v>35</v>
      </c>
      <c r="AN71" s="144"/>
    </row>
    <row r="72" spans="1:42" s="67" customFormat="1" ht="104.25" customHeight="1" x14ac:dyDescent="0.25">
      <c r="A72" s="17" t="s">
        <v>47</v>
      </c>
      <c r="B72" s="18" t="s">
        <v>68</v>
      </c>
      <c r="C72" s="59" t="s">
        <v>83</v>
      </c>
      <c r="D72" s="60" t="s">
        <v>41</v>
      </c>
      <c r="E72" s="61">
        <v>2019</v>
      </c>
      <c r="F72" s="61">
        <v>2019</v>
      </c>
      <c r="G72" s="62" t="s">
        <v>35</v>
      </c>
      <c r="H72" s="63" t="s">
        <v>35</v>
      </c>
      <c r="I72" s="63" t="s">
        <v>35</v>
      </c>
      <c r="J72" s="64" t="s">
        <v>35</v>
      </c>
      <c r="K72" s="63" t="s">
        <v>35</v>
      </c>
      <c r="L72" s="63" t="s">
        <v>35</v>
      </c>
      <c r="M72" s="63" t="s">
        <v>35</v>
      </c>
      <c r="N72" s="63" t="s">
        <v>35</v>
      </c>
      <c r="O72" s="63" t="s">
        <v>35</v>
      </c>
      <c r="P72" s="63" t="s">
        <v>35</v>
      </c>
      <c r="Q72" s="169" t="s">
        <v>35</v>
      </c>
      <c r="R72" s="169" t="s">
        <v>35</v>
      </c>
      <c r="S72" s="169" t="s">
        <v>35</v>
      </c>
      <c r="T72" s="169" t="s">
        <v>35</v>
      </c>
      <c r="U72" s="64" t="s">
        <v>35</v>
      </c>
      <c r="V72" s="64" t="s">
        <v>35</v>
      </c>
      <c r="W72" s="63" t="s">
        <v>35</v>
      </c>
      <c r="X72" s="63" t="s">
        <v>35</v>
      </c>
      <c r="Y72" s="66" t="s">
        <v>35</v>
      </c>
      <c r="Z72" s="66" t="str">
        <f t="shared" ref="Z72:Z79" si="19">P72</f>
        <v>нд</v>
      </c>
      <c r="AA72" s="62" t="s">
        <v>35</v>
      </c>
      <c r="AB72" s="64" t="s">
        <v>35</v>
      </c>
      <c r="AC72" s="63" t="s">
        <v>35</v>
      </c>
      <c r="AD72" s="66" t="s">
        <v>35</v>
      </c>
      <c r="AE72" s="63" t="str">
        <f>K72</f>
        <v>нд</v>
      </c>
      <c r="AF72" s="63" t="s">
        <v>35</v>
      </c>
      <c r="AG72" s="66" t="s">
        <v>35</v>
      </c>
      <c r="AH72" s="66" t="s">
        <v>35</v>
      </c>
      <c r="AI72" s="69">
        <f t="shared" si="15"/>
        <v>0</v>
      </c>
      <c r="AJ72" s="69">
        <f t="shared" si="16"/>
        <v>0</v>
      </c>
      <c r="AK72" s="136" t="s">
        <v>49</v>
      </c>
      <c r="AN72" s="94"/>
      <c r="AP72" s="33"/>
    </row>
    <row r="73" spans="1:42" s="67" customFormat="1" ht="106.5" customHeight="1" x14ac:dyDescent="0.25">
      <c r="A73" s="17" t="s">
        <v>47</v>
      </c>
      <c r="B73" s="18" t="s">
        <v>69</v>
      </c>
      <c r="C73" s="59" t="s">
        <v>84</v>
      </c>
      <c r="D73" s="60" t="s">
        <v>41</v>
      </c>
      <c r="E73" s="61">
        <v>2019</v>
      </c>
      <c r="F73" s="61">
        <v>2019</v>
      </c>
      <c r="G73" s="62" t="s">
        <v>35</v>
      </c>
      <c r="H73" s="63" t="s">
        <v>35</v>
      </c>
      <c r="I73" s="63" t="s">
        <v>35</v>
      </c>
      <c r="J73" s="64" t="s">
        <v>35</v>
      </c>
      <c r="K73" s="63" t="s">
        <v>35</v>
      </c>
      <c r="L73" s="63" t="s">
        <v>35</v>
      </c>
      <c r="M73" s="63" t="s">
        <v>35</v>
      </c>
      <c r="N73" s="63" t="s">
        <v>35</v>
      </c>
      <c r="O73" s="63" t="s">
        <v>35</v>
      </c>
      <c r="P73" s="63" t="s">
        <v>35</v>
      </c>
      <c r="Q73" s="169" t="s">
        <v>35</v>
      </c>
      <c r="R73" s="169" t="s">
        <v>35</v>
      </c>
      <c r="S73" s="169" t="s">
        <v>35</v>
      </c>
      <c r="T73" s="169" t="s">
        <v>35</v>
      </c>
      <c r="U73" s="64" t="s">
        <v>35</v>
      </c>
      <c r="V73" s="64" t="s">
        <v>35</v>
      </c>
      <c r="W73" s="63" t="s">
        <v>35</v>
      </c>
      <c r="X73" s="63" t="s">
        <v>35</v>
      </c>
      <c r="Y73" s="66" t="s">
        <v>35</v>
      </c>
      <c r="Z73" s="66" t="str">
        <f t="shared" si="19"/>
        <v>нд</v>
      </c>
      <c r="AA73" s="62" t="s">
        <v>35</v>
      </c>
      <c r="AB73" s="64" t="s">
        <v>35</v>
      </c>
      <c r="AC73" s="63" t="s">
        <v>35</v>
      </c>
      <c r="AD73" s="66" t="s">
        <v>35</v>
      </c>
      <c r="AE73" s="63" t="str">
        <f>K73</f>
        <v>нд</v>
      </c>
      <c r="AF73" s="63" t="s">
        <v>35</v>
      </c>
      <c r="AG73" s="66" t="s">
        <v>35</v>
      </c>
      <c r="AH73" s="66" t="s">
        <v>35</v>
      </c>
      <c r="AI73" s="69">
        <f t="shared" si="15"/>
        <v>0</v>
      </c>
      <c r="AJ73" s="69">
        <f t="shared" si="16"/>
        <v>0</v>
      </c>
      <c r="AK73" s="136" t="s">
        <v>50</v>
      </c>
      <c r="AN73" s="94"/>
      <c r="AP73" s="33"/>
    </row>
    <row r="74" spans="1:42" s="37" customFormat="1" ht="163.5" customHeight="1" x14ac:dyDescent="0.25">
      <c r="A74" s="11" t="s">
        <v>47</v>
      </c>
      <c r="B74" s="137" t="s">
        <v>70</v>
      </c>
      <c r="C74" s="138" t="s">
        <v>85</v>
      </c>
      <c r="D74" s="34" t="s">
        <v>41</v>
      </c>
      <c r="E74" s="35">
        <v>2019</v>
      </c>
      <c r="F74" s="35">
        <v>2019</v>
      </c>
      <c r="G74" s="139">
        <v>2019</v>
      </c>
      <c r="H74" s="140" t="s">
        <v>35</v>
      </c>
      <c r="I74" s="140" t="s">
        <v>35</v>
      </c>
      <c r="J74" s="36" t="s">
        <v>35</v>
      </c>
      <c r="K74" s="140">
        <v>1.3644343166666668</v>
      </c>
      <c r="L74" s="139">
        <v>0</v>
      </c>
      <c r="M74" s="140">
        <v>1.2621479799999999</v>
      </c>
      <c r="N74" s="139">
        <v>0</v>
      </c>
      <c r="O74" s="140">
        <v>0.10228633666666687</v>
      </c>
      <c r="P74" s="142">
        <f>SUM(AD74,AF74,AH74)</f>
        <v>0</v>
      </c>
      <c r="Q74" s="170">
        <v>0</v>
      </c>
      <c r="R74" s="170">
        <v>0</v>
      </c>
      <c r="S74" s="170">
        <v>0</v>
      </c>
      <c r="T74" s="170">
        <v>0</v>
      </c>
      <c r="U74" s="36" t="s">
        <v>35</v>
      </c>
      <c r="V74" s="36" t="s">
        <v>35</v>
      </c>
      <c r="W74" s="140" t="s">
        <v>35</v>
      </c>
      <c r="X74" s="140" t="s">
        <v>35</v>
      </c>
      <c r="Y74" s="141" t="s">
        <v>35</v>
      </c>
      <c r="Z74" s="141" t="s">
        <v>35</v>
      </c>
      <c r="AA74" s="139" t="s">
        <v>35</v>
      </c>
      <c r="AB74" s="36" t="s">
        <v>35</v>
      </c>
      <c r="AC74" s="140" t="s">
        <v>35</v>
      </c>
      <c r="AD74" s="141" t="s">
        <v>35</v>
      </c>
      <c r="AE74" s="140">
        <f>K74</f>
        <v>1.3644343166666668</v>
      </c>
      <c r="AF74" s="140" t="str">
        <f>Z74</f>
        <v>нд</v>
      </c>
      <c r="AG74" s="141" t="s">
        <v>35</v>
      </c>
      <c r="AH74" s="141" t="s">
        <v>35</v>
      </c>
      <c r="AI74" s="142">
        <f t="shared" si="15"/>
        <v>0</v>
      </c>
      <c r="AJ74" s="142">
        <f t="shared" si="16"/>
        <v>0</v>
      </c>
      <c r="AK74" s="143" t="s">
        <v>215</v>
      </c>
      <c r="AN74" s="144"/>
    </row>
    <row r="75" spans="1:42" s="67" customFormat="1" ht="73.5" customHeight="1" x14ac:dyDescent="0.25">
      <c r="A75" s="17" t="s">
        <v>47</v>
      </c>
      <c r="B75" s="18" t="s">
        <v>60</v>
      </c>
      <c r="C75" s="59" t="s">
        <v>86</v>
      </c>
      <c r="D75" s="60"/>
      <c r="E75" s="61">
        <v>2019</v>
      </c>
      <c r="F75" s="61">
        <v>2019</v>
      </c>
      <c r="G75" s="62" t="s">
        <v>35</v>
      </c>
      <c r="H75" s="63" t="s">
        <v>35</v>
      </c>
      <c r="I75" s="63" t="s">
        <v>35</v>
      </c>
      <c r="J75" s="64" t="s">
        <v>35</v>
      </c>
      <c r="K75" s="63" t="s">
        <v>35</v>
      </c>
      <c r="L75" s="62" t="s">
        <v>35</v>
      </c>
      <c r="M75" s="62" t="s">
        <v>35</v>
      </c>
      <c r="N75" s="62" t="s">
        <v>35</v>
      </c>
      <c r="O75" s="62" t="s">
        <v>35</v>
      </c>
      <c r="P75" s="65" t="s">
        <v>35</v>
      </c>
      <c r="Q75" s="169" t="s">
        <v>35</v>
      </c>
      <c r="R75" s="169" t="s">
        <v>35</v>
      </c>
      <c r="S75" s="169" t="s">
        <v>35</v>
      </c>
      <c r="T75" s="169" t="s">
        <v>35</v>
      </c>
      <c r="U75" s="64" t="s">
        <v>35</v>
      </c>
      <c r="V75" s="64" t="s">
        <v>35</v>
      </c>
      <c r="W75" s="63" t="s">
        <v>35</v>
      </c>
      <c r="X75" s="63" t="s">
        <v>35</v>
      </c>
      <c r="Y75" s="66" t="s">
        <v>35</v>
      </c>
      <c r="Z75" s="66" t="str">
        <f t="shared" si="19"/>
        <v>нд</v>
      </c>
      <c r="AA75" s="62" t="s">
        <v>35</v>
      </c>
      <c r="AB75" s="64" t="s">
        <v>35</v>
      </c>
      <c r="AC75" s="63" t="s">
        <v>35</v>
      </c>
      <c r="AD75" s="66" t="s">
        <v>35</v>
      </c>
      <c r="AE75" s="63" t="str">
        <f>K75</f>
        <v>нд</v>
      </c>
      <c r="AF75" s="63" t="s">
        <v>35</v>
      </c>
      <c r="AG75" s="66" t="s">
        <v>35</v>
      </c>
      <c r="AH75" s="66" t="s">
        <v>35</v>
      </c>
      <c r="AI75" s="69">
        <f t="shared" si="15"/>
        <v>0</v>
      </c>
      <c r="AJ75" s="69">
        <f t="shared" si="16"/>
        <v>0</v>
      </c>
      <c r="AK75" s="136" t="s">
        <v>35</v>
      </c>
      <c r="AN75" s="94"/>
      <c r="AP75" s="33"/>
    </row>
    <row r="76" spans="1:42" s="121" customFormat="1" ht="264.75" customHeight="1" x14ac:dyDescent="0.25">
      <c r="A76" s="119" t="s">
        <v>47</v>
      </c>
      <c r="B76" s="120" t="s">
        <v>167</v>
      </c>
      <c r="C76" s="59" t="s">
        <v>87</v>
      </c>
      <c r="D76" s="59" t="s">
        <v>41</v>
      </c>
      <c r="E76" s="70">
        <v>2020</v>
      </c>
      <c r="F76" s="70">
        <v>2020</v>
      </c>
      <c r="G76" s="62">
        <v>2020</v>
      </c>
      <c r="H76" s="63" t="s">
        <v>35</v>
      </c>
      <c r="I76" s="63" t="s">
        <v>35</v>
      </c>
      <c r="J76" s="62" t="s">
        <v>35</v>
      </c>
      <c r="K76" s="65">
        <v>5.0144067796610159</v>
      </c>
      <c r="L76" s="62">
        <v>0</v>
      </c>
      <c r="M76" s="62">
        <v>1.1279999999999999</v>
      </c>
      <c r="N76" s="59">
        <v>3.53</v>
      </c>
      <c r="O76" s="63">
        <v>0.35640677966101686</v>
      </c>
      <c r="P76" s="65" t="s">
        <v>35</v>
      </c>
      <c r="Q76" s="62" t="s">
        <v>35</v>
      </c>
      <c r="R76" s="62" t="s">
        <v>35</v>
      </c>
      <c r="S76" s="62" t="s">
        <v>35</v>
      </c>
      <c r="T76" s="62" t="s">
        <v>35</v>
      </c>
      <c r="U76" s="64" t="s">
        <v>35</v>
      </c>
      <c r="V76" s="64" t="s">
        <v>35</v>
      </c>
      <c r="W76" s="63" t="s">
        <v>35</v>
      </c>
      <c r="X76" s="63">
        <v>5.0144067796610159</v>
      </c>
      <c r="Y76" s="66" t="s">
        <v>35</v>
      </c>
      <c r="Z76" s="66" t="str">
        <f t="shared" si="19"/>
        <v>нд</v>
      </c>
      <c r="AA76" s="62" t="s">
        <v>35</v>
      </c>
      <c r="AB76" s="62" t="s">
        <v>35</v>
      </c>
      <c r="AC76" s="63" t="s">
        <v>35</v>
      </c>
      <c r="AD76" s="63" t="s">
        <v>35</v>
      </c>
      <c r="AE76" s="63" t="s">
        <v>35</v>
      </c>
      <c r="AF76" s="63" t="s">
        <v>35</v>
      </c>
      <c r="AG76" s="63">
        <f>K76</f>
        <v>5.0144067796610159</v>
      </c>
      <c r="AH76" s="63" t="str">
        <f>P76</f>
        <v>нд</v>
      </c>
      <c r="AI76" s="69">
        <f t="shared" si="15"/>
        <v>5.0144067796610159</v>
      </c>
      <c r="AJ76" s="69">
        <f t="shared" si="16"/>
        <v>0</v>
      </c>
      <c r="AK76" s="136" t="s">
        <v>212</v>
      </c>
      <c r="AN76" s="67"/>
      <c r="AP76" s="67"/>
    </row>
    <row r="77" spans="1:42" s="118" customFormat="1" ht="132" customHeight="1" x14ac:dyDescent="0.25">
      <c r="A77" s="108" t="s">
        <v>47</v>
      </c>
      <c r="B77" s="109" t="s">
        <v>168</v>
      </c>
      <c r="C77" s="110" t="s">
        <v>88</v>
      </c>
      <c r="D77" s="111" t="s">
        <v>41</v>
      </c>
      <c r="E77" s="112">
        <v>2020</v>
      </c>
      <c r="F77" s="112">
        <v>2020</v>
      </c>
      <c r="G77" s="113">
        <v>2020</v>
      </c>
      <c r="H77" s="114" t="s">
        <v>35</v>
      </c>
      <c r="I77" s="114" t="s">
        <v>35</v>
      </c>
      <c r="J77" s="116" t="s">
        <v>35</v>
      </c>
      <c r="K77" s="115">
        <v>13.266101694915255</v>
      </c>
      <c r="L77" s="113">
        <v>0</v>
      </c>
      <c r="M77" s="113">
        <v>4.41</v>
      </c>
      <c r="N77" s="113">
        <v>7.7720000000000002</v>
      </c>
      <c r="O77" s="114">
        <v>1.0841016949152547</v>
      </c>
      <c r="P77" s="51">
        <f>SUM(AD77,AF77,AH77)</f>
        <v>16.471972019999999</v>
      </c>
      <c r="Q77" s="114">
        <v>0</v>
      </c>
      <c r="R77" s="114">
        <f>ROUND(16.47197202-S77-T77-Q77,8)</f>
        <v>15.62870208</v>
      </c>
      <c r="S77" s="114">
        <v>0.76532845999999999</v>
      </c>
      <c r="T77" s="114">
        <v>7.7941479999999994E-2</v>
      </c>
      <c r="U77" s="116" t="s">
        <v>35</v>
      </c>
      <c r="V77" s="116" t="s">
        <v>35</v>
      </c>
      <c r="W77" s="114" t="s">
        <v>35</v>
      </c>
      <c r="X77" s="114">
        <v>13.266101694915255</v>
      </c>
      <c r="Y77" s="117" t="s">
        <v>35</v>
      </c>
      <c r="Z77" s="117">
        <f t="shared" si="19"/>
        <v>16.471972019999999</v>
      </c>
      <c r="AA77" s="113" t="s">
        <v>35</v>
      </c>
      <c r="AB77" s="116" t="s">
        <v>35</v>
      </c>
      <c r="AC77" s="114" t="s">
        <v>35</v>
      </c>
      <c r="AD77" s="117" t="s">
        <v>35</v>
      </c>
      <c r="AE77" s="114" t="s">
        <v>35</v>
      </c>
      <c r="AF77" s="117" t="s">
        <v>35</v>
      </c>
      <c r="AG77" s="114">
        <f>K77</f>
        <v>13.266101694915255</v>
      </c>
      <c r="AH77" s="114">
        <f>SUM(Q77:T77)</f>
        <v>16.471972019999999</v>
      </c>
      <c r="AI77" s="51">
        <f t="shared" si="15"/>
        <v>13.266101694915255</v>
      </c>
      <c r="AJ77" s="51">
        <f t="shared" si="16"/>
        <v>16.471972019999999</v>
      </c>
      <c r="AK77" s="135" t="s">
        <v>213</v>
      </c>
    </row>
    <row r="78" spans="1:42" s="67" customFormat="1" ht="72.75" customHeight="1" x14ac:dyDescent="0.25">
      <c r="A78" s="17" t="s">
        <v>47</v>
      </c>
      <c r="B78" s="68" t="s">
        <v>60</v>
      </c>
      <c r="C78" s="59" t="s">
        <v>89</v>
      </c>
      <c r="D78" s="60" t="s">
        <v>41</v>
      </c>
      <c r="E78" s="61">
        <v>2020</v>
      </c>
      <c r="F78" s="61">
        <v>2020</v>
      </c>
      <c r="G78" s="62">
        <v>2020</v>
      </c>
      <c r="H78" s="63" t="s">
        <v>35</v>
      </c>
      <c r="I78" s="63" t="s">
        <v>35</v>
      </c>
      <c r="J78" s="64" t="s">
        <v>35</v>
      </c>
      <c r="K78" s="65">
        <v>0.75423728813559332</v>
      </c>
      <c r="L78" s="62">
        <v>0.754</v>
      </c>
      <c r="M78" s="62">
        <v>0</v>
      </c>
      <c r="N78" s="62">
        <v>0</v>
      </c>
      <c r="O78" s="63">
        <v>2.3728813559331652E-4</v>
      </c>
      <c r="P78" s="65" t="s">
        <v>35</v>
      </c>
      <c r="Q78" s="65" t="s">
        <v>35</v>
      </c>
      <c r="R78" s="65" t="s">
        <v>35</v>
      </c>
      <c r="S78" s="65" t="s">
        <v>35</v>
      </c>
      <c r="T78" s="65" t="s">
        <v>35</v>
      </c>
      <c r="U78" s="64" t="s">
        <v>35</v>
      </c>
      <c r="V78" s="64" t="s">
        <v>35</v>
      </c>
      <c r="W78" s="63" t="s">
        <v>35</v>
      </c>
      <c r="X78" s="63">
        <v>0.75423728813559332</v>
      </c>
      <c r="Y78" s="66" t="s">
        <v>35</v>
      </c>
      <c r="Z78" s="66" t="str">
        <f t="shared" si="19"/>
        <v>нд</v>
      </c>
      <c r="AA78" s="62" t="s">
        <v>35</v>
      </c>
      <c r="AB78" s="64" t="s">
        <v>35</v>
      </c>
      <c r="AC78" s="63" t="s">
        <v>35</v>
      </c>
      <c r="AD78" s="66" t="s">
        <v>35</v>
      </c>
      <c r="AE78" s="63" t="s">
        <v>35</v>
      </c>
      <c r="AF78" s="66" t="s">
        <v>35</v>
      </c>
      <c r="AG78" s="63">
        <f>K78</f>
        <v>0.75423728813559332</v>
      </c>
      <c r="AH78" s="63" t="str">
        <f>P78</f>
        <v>нд</v>
      </c>
      <c r="AI78" s="69">
        <f t="shared" si="15"/>
        <v>0.75423728813559332</v>
      </c>
      <c r="AJ78" s="69">
        <f t="shared" si="16"/>
        <v>0</v>
      </c>
      <c r="AK78" s="136" t="s">
        <v>214</v>
      </c>
    </row>
    <row r="79" spans="1:42" s="31" customFormat="1" ht="363.75" customHeight="1" x14ac:dyDescent="0.25">
      <c r="A79" s="155" t="s">
        <v>40</v>
      </c>
      <c r="B79" s="166" t="s">
        <v>217</v>
      </c>
      <c r="C79" s="155" t="s">
        <v>209</v>
      </c>
      <c r="D79" s="28" t="s">
        <v>41</v>
      </c>
      <c r="E79" s="29">
        <v>2020</v>
      </c>
      <c r="F79" s="29" t="s">
        <v>35</v>
      </c>
      <c r="G79" s="55">
        <v>2020</v>
      </c>
      <c r="H79" s="50" t="s">
        <v>35</v>
      </c>
      <c r="I79" s="50" t="s">
        <v>35</v>
      </c>
      <c r="J79" s="125" t="s">
        <v>35</v>
      </c>
      <c r="K79" s="99" t="s">
        <v>35</v>
      </c>
      <c r="L79" s="50" t="s">
        <v>35</v>
      </c>
      <c r="M79" s="50" t="s">
        <v>35</v>
      </c>
      <c r="N79" s="50" t="s">
        <v>35</v>
      </c>
      <c r="O79" s="50" t="s">
        <v>35</v>
      </c>
      <c r="P79" s="51">
        <f>SUM(AD79,AF79,AH79)</f>
        <v>1.0160594999999999</v>
      </c>
      <c r="Q79" s="55">
        <v>0</v>
      </c>
      <c r="R79" s="50">
        <f>ROUND(1.0160595-T79-S79-Q79,8)</f>
        <v>0.99869850999999998</v>
      </c>
      <c r="S79" s="55">
        <v>0</v>
      </c>
      <c r="T79" s="50">
        <f>ROUND(0.01622265*1.03*1.039,8)</f>
        <v>1.736099E-2</v>
      </c>
      <c r="U79" s="125" t="s">
        <v>35</v>
      </c>
      <c r="V79" s="125" t="s">
        <v>35</v>
      </c>
      <c r="W79" s="125" t="s">
        <v>35</v>
      </c>
      <c r="X79" s="50" t="str">
        <f>K79</f>
        <v>нд</v>
      </c>
      <c r="Y79" s="30" t="s">
        <v>35</v>
      </c>
      <c r="Z79" s="30">
        <f t="shared" si="19"/>
        <v>1.0160594999999999</v>
      </c>
      <c r="AA79" s="55" t="s">
        <v>35</v>
      </c>
      <c r="AB79" s="125" t="s">
        <v>35</v>
      </c>
      <c r="AC79" s="125" t="s">
        <v>35</v>
      </c>
      <c r="AD79" s="125" t="s">
        <v>35</v>
      </c>
      <c r="AE79" s="125" t="s">
        <v>35</v>
      </c>
      <c r="AF79" s="125" t="s">
        <v>35</v>
      </c>
      <c r="AG79" s="50" t="str">
        <f>K79</f>
        <v>нд</v>
      </c>
      <c r="AH79" s="114">
        <f>SUM(Q79:T79)</f>
        <v>1.0160594999999999</v>
      </c>
      <c r="AI79" s="51">
        <f t="shared" si="15"/>
        <v>0</v>
      </c>
      <c r="AJ79" s="51">
        <f t="shared" si="16"/>
        <v>1.0160594999999999</v>
      </c>
      <c r="AK79" s="135" t="s">
        <v>103</v>
      </c>
      <c r="AL79" s="32">
        <v>1.0160594999999999</v>
      </c>
    </row>
    <row r="80" spans="1:42" s="33" customFormat="1" ht="37.5" x14ac:dyDescent="0.25">
      <c r="A80" s="9" t="s">
        <v>169</v>
      </c>
      <c r="B80" s="9" t="s">
        <v>170</v>
      </c>
      <c r="C80" s="44" t="s">
        <v>122</v>
      </c>
      <c r="D80" s="156" t="s">
        <v>35</v>
      </c>
      <c r="E80" s="157" t="s">
        <v>35</v>
      </c>
      <c r="F80" s="157" t="s">
        <v>35</v>
      </c>
      <c r="G80" s="158" t="s">
        <v>35</v>
      </c>
      <c r="H80" s="158" t="s">
        <v>35</v>
      </c>
      <c r="I80" s="158" t="s">
        <v>35</v>
      </c>
      <c r="J80" s="158" t="s">
        <v>35</v>
      </c>
      <c r="K80" s="158" t="s">
        <v>35</v>
      </c>
      <c r="L80" s="158" t="s">
        <v>35</v>
      </c>
      <c r="M80" s="158" t="s">
        <v>35</v>
      </c>
      <c r="N80" s="158" t="s">
        <v>35</v>
      </c>
      <c r="O80" s="158" t="s">
        <v>35</v>
      </c>
      <c r="P80" s="158" t="s">
        <v>35</v>
      </c>
      <c r="Q80" s="158" t="s">
        <v>35</v>
      </c>
      <c r="R80" s="158" t="s">
        <v>35</v>
      </c>
      <c r="S80" s="158" t="s">
        <v>35</v>
      </c>
      <c r="T80" s="158" t="s">
        <v>35</v>
      </c>
      <c r="U80" s="158" t="s">
        <v>35</v>
      </c>
      <c r="V80" s="158" t="s">
        <v>35</v>
      </c>
      <c r="W80" s="160" t="s">
        <v>35</v>
      </c>
      <c r="X80" s="158" t="s">
        <v>35</v>
      </c>
      <c r="Y80" s="158" t="s">
        <v>35</v>
      </c>
      <c r="Z80" s="158" t="s">
        <v>35</v>
      </c>
      <c r="AA80" s="158" t="s">
        <v>35</v>
      </c>
      <c r="AB80" s="158" t="s">
        <v>35</v>
      </c>
      <c r="AC80" s="158" t="s">
        <v>35</v>
      </c>
      <c r="AD80" s="158" t="s">
        <v>35</v>
      </c>
      <c r="AE80" s="158" t="s">
        <v>35</v>
      </c>
      <c r="AF80" s="158" t="s">
        <v>35</v>
      </c>
      <c r="AG80" s="158" t="s">
        <v>35</v>
      </c>
      <c r="AH80" s="158" t="s">
        <v>35</v>
      </c>
      <c r="AI80" s="161" t="s">
        <v>35</v>
      </c>
      <c r="AJ80" s="161" t="s">
        <v>35</v>
      </c>
      <c r="AK80" s="158" t="s">
        <v>35</v>
      </c>
      <c r="AL80" s="31"/>
      <c r="AM80" s="31"/>
      <c r="AN80" s="31"/>
    </row>
    <row r="81" spans="1:40" s="33" customFormat="1" ht="37.5" x14ac:dyDescent="0.25">
      <c r="A81" s="9" t="s">
        <v>171</v>
      </c>
      <c r="B81" s="9" t="s">
        <v>172</v>
      </c>
      <c r="C81" s="44" t="s">
        <v>122</v>
      </c>
      <c r="D81" s="156" t="s">
        <v>35</v>
      </c>
      <c r="E81" s="157" t="s">
        <v>35</v>
      </c>
      <c r="F81" s="157" t="s">
        <v>35</v>
      </c>
      <c r="G81" s="158" t="s">
        <v>35</v>
      </c>
      <c r="H81" s="158" t="s">
        <v>35</v>
      </c>
      <c r="I81" s="158" t="s">
        <v>35</v>
      </c>
      <c r="J81" s="158" t="s">
        <v>35</v>
      </c>
      <c r="K81" s="158" t="s">
        <v>35</v>
      </c>
      <c r="L81" s="158" t="s">
        <v>35</v>
      </c>
      <c r="M81" s="158" t="s">
        <v>35</v>
      </c>
      <c r="N81" s="158" t="s">
        <v>35</v>
      </c>
      <c r="O81" s="158" t="s">
        <v>35</v>
      </c>
      <c r="P81" s="158" t="s">
        <v>35</v>
      </c>
      <c r="Q81" s="158" t="s">
        <v>35</v>
      </c>
      <c r="R81" s="158" t="s">
        <v>35</v>
      </c>
      <c r="S81" s="158" t="s">
        <v>35</v>
      </c>
      <c r="T81" s="158" t="s">
        <v>35</v>
      </c>
      <c r="U81" s="158" t="s">
        <v>35</v>
      </c>
      <c r="V81" s="158" t="s">
        <v>35</v>
      </c>
      <c r="W81" s="160" t="s">
        <v>35</v>
      </c>
      <c r="X81" s="158" t="s">
        <v>35</v>
      </c>
      <c r="Y81" s="158" t="s">
        <v>35</v>
      </c>
      <c r="Z81" s="158" t="s">
        <v>35</v>
      </c>
      <c r="AA81" s="158" t="s">
        <v>35</v>
      </c>
      <c r="AB81" s="158" t="s">
        <v>35</v>
      </c>
      <c r="AC81" s="158" t="s">
        <v>35</v>
      </c>
      <c r="AD81" s="158" t="s">
        <v>35</v>
      </c>
      <c r="AE81" s="158" t="s">
        <v>35</v>
      </c>
      <c r="AF81" s="158" t="s">
        <v>35</v>
      </c>
      <c r="AG81" s="158" t="s">
        <v>35</v>
      </c>
      <c r="AH81" s="158" t="s">
        <v>35</v>
      </c>
      <c r="AI81" s="161" t="s">
        <v>35</v>
      </c>
      <c r="AJ81" s="161" t="s">
        <v>35</v>
      </c>
      <c r="AK81" s="158" t="s">
        <v>35</v>
      </c>
      <c r="AL81" s="31"/>
      <c r="AM81" s="31"/>
      <c r="AN81" s="31"/>
    </row>
    <row r="82" spans="1:40" s="33" customFormat="1" ht="37.5" x14ac:dyDescent="0.25">
      <c r="A82" s="9" t="s">
        <v>173</v>
      </c>
      <c r="B82" s="9" t="s">
        <v>174</v>
      </c>
      <c r="C82" s="44" t="s">
        <v>122</v>
      </c>
      <c r="D82" s="156" t="s">
        <v>35</v>
      </c>
      <c r="E82" s="157" t="s">
        <v>35</v>
      </c>
      <c r="F82" s="157" t="s">
        <v>35</v>
      </c>
      <c r="G82" s="158" t="s">
        <v>35</v>
      </c>
      <c r="H82" s="158" t="s">
        <v>35</v>
      </c>
      <c r="I82" s="158" t="s">
        <v>35</v>
      </c>
      <c r="J82" s="158" t="s">
        <v>35</v>
      </c>
      <c r="K82" s="158" t="s">
        <v>35</v>
      </c>
      <c r="L82" s="158" t="s">
        <v>35</v>
      </c>
      <c r="M82" s="158" t="s">
        <v>35</v>
      </c>
      <c r="N82" s="158" t="s">
        <v>35</v>
      </c>
      <c r="O82" s="158" t="s">
        <v>35</v>
      </c>
      <c r="P82" s="158" t="s">
        <v>35</v>
      </c>
      <c r="Q82" s="158" t="s">
        <v>35</v>
      </c>
      <c r="R82" s="158" t="s">
        <v>35</v>
      </c>
      <c r="S82" s="158" t="s">
        <v>35</v>
      </c>
      <c r="T82" s="158" t="s">
        <v>35</v>
      </c>
      <c r="U82" s="158" t="s">
        <v>35</v>
      </c>
      <c r="V82" s="158" t="s">
        <v>35</v>
      </c>
      <c r="W82" s="160" t="s">
        <v>35</v>
      </c>
      <c r="X82" s="158" t="s">
        <v>35</v>
      </c>
      <c r="Y82" s="158" t="s">
        <v>35</v>
      </c>
      <c r="Z82" s="158" t="s">
        <v>35</v>
      </c>
      <c r="AA82" s="158" t="s">
        <v>35</v>
      </c>
      <c r="AB82" s="158" t="s">
        <v>35</v>
      </c>
      <c r="AC82" s="158" t="s">
        <v>35</v>
      </c>
      <c r="AD82" s="158" t="s">
        <v>35</v>
      </c>
      <c r="AE82" s="158" t="s">
        <v>35</v>
      </c>
      <c r="AF82" s="158" t="s">
        <v>35</v>
      </c>
      <c r="AG82" s="158" t="s">
        <v>35</v>
      </c>
      <c r="AH82" s="158" t="s">
        <v>35</v>
      </c>
      <c r="AI82" s="161" t="s">
        <v>35</v>
      </c>
      <c r="AJ82" s="161" t="s">
        <v>35</v>
      </c>
      <c r="AK82" s="158" t="s">
        <v>35</v>
      </c>
      <c r="AL82" s="31"/>
      <c r="AM82" s="31"/>
      <c r="AN82" s="31"/>
    </row>
    <row r="83" spans="1:40" s="33" customFormat="1" ht="37.5" x14ac:dyDescent="0.25">
      <c r="A83" s="9" t="s">
        <v>175</v>
      </c>
      <c r="B83" s="9" t="s">
        <v>176</v>
      </c>
      <c r="C83" s="44" t="s">
        <v>122</v>
      </c>
      <c r="D83" s="156" t="s">
        <v>35</v>
      </c>
      <c r="E83" s="157" t="s">
        <v>35</v>
      </c>
      <c r="F83" s="157" t="s">
        <v>35</v>
      </c>
      <c r="G83" s="158" t="s">
        <v>35</v>
      </c>
      <c r="H83" s="158" t="s">
        <v>35</v>
      </c>
      <c r="I83" s="158" t="s">
        <v>35</v>
      </c>
      <c r="J83" s="158" t="s">
        <v>35</v>
      </c>
      <c r="K83" s="158" t="s">
        <v>35</v>
      </c>
      <c r="L83" s="158" t="s">
        <v>35</v>
      </c>
      <c r="M83" s="158" t="s">
        <v>35</v>
      </c>
      <c r="N83" s="158" t="s">
        <v>35</v>
      </c>
      <c r="O83" s="158" t="s">
        <v>35</v>
      </c>
      <c r="P83" s="158" t="s">
        <v>35</v>
      </c>
      <c r="Q83" s="158" t="s">
        <v>35</v>
      </c>
      <c r="R83" s="158" t="s">
        <v>35</v>
      </c>
      <c r="S83" s="158" t="s">
        <v>35</v>
      </c>
      <c r="T83" s="158" t="s">
        <v>35</v>
      </c>
      <c r="U83" s="158" t="s">
        <v>35</v>
      </c>
      <c r="V83" s="158" t="s">
        <v>35</v>
      </c>
      <c r="W83" s="160" t="s">
        <v>35</v>
      </c>
      <c r="X83" s="158" t="s">
        <v>35</v>
      </c>
      <c r="Y83" s="158" t="s">
        <v>35</v>
      </c>
      <c r="Z83" s="158" t="s">
        <v>35</v>
      </c>
      <c r="AA83" s="158" t="s">
        <v>35</v>
      </c>
      <c r="AB83" s="158" t="s">
        <v>35</v>
      </c>
      <c r="AC83" s="158" t="s">
        <v>35</v>
      </c>
      <c r="AD83" s="158" t="s">
        <v>35</v>
      </c>
      <c r="AE83" s="158" t="s">
        <v>35</v>
      </c>
      <c r="AF83" s="158" t="s">
        <v>35</v>
      </c>
      <c r="AG83" s="158" t="s">
        <v>35</v>
      </c>
      <c r="AH83" s="158" t="s">
        <v>35</v>
      </c>
      <c r="AI83" s="161" t="s">
        <v>35</v>
      </c>
      <c r="AJ83" s="161" t="s">
        <v>35</v>
      </c>
      <c r="AK83" s="158" t="s">
        <v>35</v>
      </c>
      <c r="AL83" s="31"/>
      <c r="AM83" s="31"/>
      <c r="AN83" s="31"/>
    </row>
    <row r="84" spans="1:40" s="33" customFormat="1" ht="37.5" x14ac:dyDescent="0.25">
      <c r="A84" s="9" t="s">
        <v>177</v>
      </c>
      <c r="B84" s="9" t="s">
        <v>178</v>
      </c>
      <c r="C84" s="44" t="s">
        <v>122</v>
      </c>
      <c r="D84" s="156" t="s">
        <v>35</v>
      </c>
      <c r="E84" s="157" t="s">
        <v>35</v>
      </c>
      <c r="F84" s="157" t="s">
        <v>35</v>
      </c>
      <c r="G84" s="158" t="s">
        <v>35</v>
      </c>
      <c r="H84" s="158" t="s">
        <v>35</v>
      </c>
      <c r="I84" s="158" t="s">
        <v>35</v>
      </c>
      <c r="J84" s="158" t="s">
        <v>35</v>
      </c>
      <c r="K84" s="158" t="s">
        <v>35</v>
      </c>
      <c r="L84" s="158" t="s">
        <v>35</v>
      </c>
      <c r="M84" s="158" t="s">
        <v>35</v>
      </c>
      <c r="N84" s="158" t="s">
        <v>35</v>
      </c>
      <c r="O84" s="158" t="s">
        <v>35</v>
      </c>
      <c r="P84" s="158" t="s">
        <v>35</v>
      </c>
      <c r="Q84" s="158" t="s">
        <v>35</v>
      </c>
      <c r="R84" s="158" t="s">
        <v>35</v>
      </c>
      <c r="S84" s="158" t="s">
        <v>35</v>
      </c>
      <c r="T84" s="158" t="s">
        <v>35</v>
      </c>
      <c r="U84" s="158" t="s">
        <v>35</v>
      </c>
      <c r="V84" s="158" t="s">
        <v>35</v>
      </c>
      <c r="W84" s="160" t="s">
        <v>35</v>
      </c>
      <c r="X84" s="158" t="s">
        <v>35</v>
      </c>
      <c r="Y84" s="158" t="s">
        <v>35</v>
      </c>
      <c r="Z84" s="158" t="s">
        <v>35</v>
      </c>
      <c r="AA84" s="158" t="s">
        <v>35</v>
      </c>
      <c r="AB84" s="158" t="s">
        <v>35</v>
      </c>
      <c r="AC84" s="158" t="s">
        <v>35</v>
      </c>
      <c r="AD84" s="158" t="s">
        <v>35</v>
      </c>
      <c r="AE84" s="158" t="s">
        <v>35</v>
      </c>
      <c r="AF84" s="158" t="s">
        <v>35</v>
      </c>
      <c r="AG84" s="158" t="s">
        <v>35</v>
      </c>
      <c r="AH84" s="158" t="s">
        <v>35</v>
      </c>
      <c r="AI84" s="161" t="s">
        <v>35</v>
      </c>
      <c r="AJ84" s="161" t="s">
        <v>35</v>
      </c>
      <c r="AK84" s="158" t="s">
        <v>35</v>
      </c>
      <c r="AL84" s="31"/>
      <c r="AM84" s="31"/>
      <c r="AN84" s="31"/>
    </row>
    <row r="85" spans="1:40" s="33" customFormat="1" ht="56.25" x14ac:dyDescent="0.25">
      <c r="A85" s="9" t="s">
        <v>179</v>
      </c>
      <c r="B85" s="9" t="s">
        <v>180</v>
      </c>
      <c r="C85" s="44" t="s">
        <v>122</v>
      </c>
      <c r="D85" s="156" t="s">
        <v>35</v>
      </c>
      <c r="E85" s="157" t="s">
        <v>35</v>
      </c>
      <c r="F85" s="157" t="s">
        <v>35</v>
      </c>
      <c r="G85" s="158" t="s">
        <v>35</v>
      </c>
      <c r="H85" s="158" t="s">
        <v>35</v>
      </c>
      <c r="I85" s="158" t="s">
        <v>35</v>
      </c>
      <c r="J85" s="158" t="s">
        <v>35</v>
      </c>
      <c r="K85" s="158" t="s">
        <v>35</v>
      </c>
      <c r="L85" s="158" t="s">
        <v>35</v>
      </c>
      <c r="M85" s="158" t="s">
        <v>35</v>
      </c>
      <c r="N85" s="158" t="s">
        <v>35</v>
      </c>
      <c r="O85" s="158" t="s">
        <v>35</v>
      </c>
      <c r="P85" s="158" t="s">
        <v>35</v>
      </c>
      <c r="Q85" s="158" t="s">
        <v>35</v>
      </c>
      <c r="R85" s="158" t="s">
        <v>35</v>
      </c>
      <c r="S85" s="158" t="s">
        <v>35</v>
      </c>
      <c r="T85" s="158" t="s">
        <v>35</v>
      </c>
      <c r="U85" s="158" t="s">
        <v>35</v>
      </c>
      <c r="V85" s="158" t="s">
        <v>35</v>
      </c>
      <c r="W85" s="160" t="s">
        <v>35</v>
      </c>
      <c r="X85" s="158" t="s">
        <v>35</v>
      </c>
      <c r="Y85" s="158" t="s">
        <v>35</v>
      </c>
      <c r="Z85" s="158" t="s">
        <v>35</v>
      </c>
      <c r="AA85" s="158" t="s">
        <v>35</v>
      </c>
      <c r="AB85" s="158" t="s">
        <v>35</v>
      </c>
      <c r="AC85" s="158" t="s">
        <v>35</v>
      </c>
      <c r="AD85" s="158" t="s">
        <v>35</v>
      </c>
      <c r="AE85" s="158" t="s">
        <v>35</v>
      </c>
      <c r="AF85" s="158" t="s">
        <v>35</v>
      </c>
      <c r="AG85" s="158" t="s">
        <v>35</v>
      </c>
      <c r="AH85" s="158" t="s">
        <v>35</v>
      </c>
      <c r="AI85" s="161" t="s">
        <v>35</v>
      </c>
      <c r="AJ85" s="161" t="s">
        <v>35</v>
      </c>
      <c r="AK85" s="158" t="s">
        <v>35</v>
      </c>
      <c r="AL85" s="31"/>
      <c r="AM85" s="31"/>
      <c r="AN85" s="31"/>
    </row>
    <row r="86" spans="1:40" s="33" customFormat="1" ht="56.25" x14ac:dyDescent="0.25">
      <c r="A86" s="9" t="s">
        <v>181</v>
      </c>
      <c r="B86" s="9" t="s">
        <v>182</v>
      </c>
      <c r="C86" s="44" t="s">
        <v>122</v>
      </c>
      <c r="D86" s="156" t="s">
        <v>35</v>
      </c>
      <c r="E86" s="157" t="s">
        <v>35</v>
      </c>
      <c r="F86" s="157" t="s">
        <v>35</v>
      </c>
      <c r="G86" s="158" t="s">
        <v>35</v>
      </c>
      <c r="H86" s="158" t="s">
        <v>35</v>
      </c>
      <c r="I86" s="158" t="s">
        <v>35</v>
      </c>
      <c r="J86" s="158" t="s">
        <v>35</v>
      </c>
      <c r="K86" s="158" t="s">
        <v>35</v>
      </c>
      <c r="L86" s="158" t="s">
        <v>35</v>
      </c>
      <c r="M86" s="158" t="s">
        <v>35</v>
      </c>
      <c r="N86" s="158" t="s">
        <v>35</v>
      </c>
      <c r="O86" s="158" t="s">
        <v>35</v>
      </c>
      <c r="P86" s="158" t="s">
        <v>35</v>
      </c>
      <c r="Q86" s="158" t="s">
        <v>35</v>
      </c>
      <c r="R86" s="158" t="s">
        <v>35</v>
      </c>
      <c r="S86" s="158" t="s">
        <v>35</v>
      </c>
      <c r="T86" s="158" t="s">
        <v>35</v>
      </c>
      <c r="U86" s="158" t="s">
        <v>35</v>
      </c>
      <c r="V86" s="158" t="s">
        <v>35</v>
      </c>
      <c r="W86" s="160" t="s">
        <v>35</v>
      </c>
      <c r="X86" s="158" t="s">
        <v>35</v>
      </c>
      <c r="Y86" s="158" t="s">
        <v>35</v>
      </c>
      <c r="Z86" s="158" t="s">
        <v>35</v>
      </c>
      <c r="AA86" s="158" t="s">
        <v>35</v>
      </c>
      <c r="AB86" s="158" t="s">
        <v>35</v>
      </c>
      <c r="AC86" s="158" t="s">
        <v>35</v>
      </c>
      <c r="AD86" s="158" t="s">
        <v>35</v>
      </c>
      <c r="AE86" s="158" t="s">
        <v>35</v>
      </c>
      <c r="AF86" s="158" t="s">
        <v>35</v>
      </c>
      <c r="AG86" s="158" t="s">
        <v>35</v>
      </c>
      <c r="AH86" s="158" t="s">
        <v>35</v>
      </c>
      <c r="AI86" s="161" t="s">
        <v>35</v>
      </c>
      <c r="AJ86" s="161" t="s">
        <v>35</v>
      </c>
      <c r="AK86" s="158" t="s">
        <v>35</v>
      </c>
      <c r="AL86" s="31"/>
      <c r="AM86" s="31"/>
      <c r="AN86" s="31"/>
    </row>
    <row r="87" spans="1:40" s="33" customFormat="1" ht="56.25" x14ac:dyDescent="0.25">
      <c r="A87" s="9" t="s">
        <v>183</v>
      </c>
      <c r="B87" s="9" t="s">
        <v>184</v>
      </c>
      <c r="C87" s="44" t="s">
        <v>122</v>
      </c>
      <c r="D87" s="156" t="s">
        <v>35</v>
      </c>
      <c r="E87" s="157" t="s">
        <v>35</v>
      </c>
      <c r="F87" s="157" t="s">
        <v>35</v>
      </c>
      <c r="G87" s="158" t="s">
        <v>35</v>
      </c>
      <c r="H87" s="158" t="s">
        <v>35</v>
      </c>
      <c r="I87" s="158" t="s">
        <v>35</v>
      </c>
      <c r="J87" s="158" t="s">
        <v>35</v>
      </c>
      <c r="K87" s="158" t="s">
        <v>35</v>
      </c>
      <c r="L87" s="158" t="s">
        <v>35</v>
      </c>
      <c r="M87" s="158" t="s">
        <v>35</v>
      </c>
      <c r="N87" s="158" t="s">
        <v>35</v>
      </c>
      <c r="O87" s="158" t="s">
        <v>35</v>
      </c>
      <c r="P87" s="158" t="s">
        <v>35</v>
      </c>
      <c r="Q87" s="158" t="s">
        <v>35</v>
      </c>
      <c r="R87" s="158" t="s">
        <v>35</v>
      </c>
      <c r="S87" s="158" t="s">
        <v>35</v>
      </c>
      <c r="T87" s="158" t="s">
        <v>35</v>
      </c>
      <c r="U87" s="158" t="s">
        <v>35</v>
      </c>
      <c r="V87" s="158" t="s">
        <v>35</v>
      </c>
      <c r="W87" s="160" t="s">
        <v>35</v>
      </c>
      <c r="X87" s="158" t="s">
        <v>35</v>
      </c>
      <c r="Y87" s="158" t="s">
        <v>35</v>
      </c>
      <c r="Z87" s="158" t="s">
        <v>35</v>
      </c>
      <c r="AA87" s="158" t="s">
        <v>35</v>
      </c>
      <c r="AB87" s="158" t="s">
        <v>35</v>
      </c>
      <c r="AC87" s="158" t="s">
        <v>35</v>
      </c>
      <c r="AD87" s="158" t="s">
        <v>35</v>
      </c>
      <c r="AE87" s="158" t="s">
        <v>35</v>
      </c>
      <c r="AF87" s="158" t="s">
        <v>35</v>
      </c>
      <c r="AG87" s="158" t="s">
        <v>35</v>
      </c>
      <c r="AH87" s="158" t="s">
        <v>35</v>
      </c>
      <c r="AI87" s="161" t="s">
        <v>35</v>
      </c>
      <c r="AJ87" s="161" t="s">
        <v>35</v>
      </c>
      <c r="AK87" s="158" t="s">
        <v>35</v>
      </c>
      <c r="AL87" s="31"/>
      <c r="AM87" s="31"/>
      <c r="AN87" s="31"/>
    </row>
    <row r="88" spans="1:40" s="33" customFormat="1" ht="56.25" x14ac:dyDescent="0.25">
      <c r="A88" s="9" t="s">
        <v>185</v>
      </c>
      <c r="B88" s="9" t="s">
        <v>186</v>
      </c>
      <c r="C88" s="44" t="s">
        <v>122</v>
      </c>
      <c r="D88" s="156" t="s">
        <v>35</v>
      </c>
      <c r="E88" s="157" t="s">
        <v>35</v>
      </c>
      <c r="F88" s="157" t="s">
        <v>35</v>
      </c>
      <c r="G88" s="158" t="s">
        <v>35</v>
      </c>
      <c r="H88" s="158" t="s">
        <v>35</v>
      </c>
      <c r="I88" s="158" t="s">
        <v>35</v>
      </c>
      <c r="J88" s="158" t="s">
        <v>35</v>
      </c>
      <c r="K88" s="158" t="s">
        <v>35</v>
      </c>
      <c r="L88" s="158" t="s">
        <v>35</v>
      </c>
      <c r="M88" s="158" t="s">
        <v>35</v>
      </c>
      <c r="N88" s="158" t="s">
        <v>35</v>
      </c>
      <c r="O88" s="158" t="s">
        <v>35</v>
      </c>
      <c r="P88" s="158" t="s">
        <v>35</v>
      </c>
      <c r="Q88" s="158" t="s">
        <v>35</v>
      </c>
      <c r="R88" s="158" t="s">
        <v>35</v>
      </c>
      <c r="S88" s="158" t="s">
        <v>35</v>
      </c>
      <c r="T88" s="158" t="s">
        <v>35</v>
      </c>
      <c r="U88" s="158" t="s">
        <v>35</v>
      </c>
      <c r="V88" s="158" t="s">
        <v>35</v>
      </c>
      <c r="W88" s="160" t="s">
        <v>35</v>
      </c>
      <c r="X88" s="158" t="s">
        <v>35</v>
      </c>
      <c r="Y88" s="158" t="s">
        <v>35</v>
      </c>
      <c r="Z88" s="158" t="s">
        <v>35</v>
      </c>
      <c r="AA88" s="158" t="s">
        <v>35</v>
      </c>
      <c r="AB88" s="158" t="s">
        <v>35</v>
      </c>
      <c r="AC88" s="158" t="s">
        <v>35</v>
      </c>
      <c r="AD88" s="158" t="s">
        <v>35</v>
      </c>
      <c r="AE88" s="158" t="s">
        <v>35</v>
      </c>
      <c r="AF88" s="158" t="s">
        <v>35</v>
      </c>
      <c r="AG88" s="158" t="s">
        <v>35</v>
      </c>
      <c r="AH88" s="158" t="s">
        <v>35</v>
      </c>
      <c r="AI88" s="161" t="s">
        <v>35</v>
      </c>
      <c r="AJ88" s="161" t="s">
        <v>35</v>
      </c>
      <c r="AK88" s="158" t="s">
        <v>35</v>
      </c>
      <c r="AL88" s="31"/>
      <c r="AM88" s="31"/>
      <c r="AN88" s="31"/>
    </row>
    <row r="89" spans="1:40" s="33" customFormat="1" ht="56.25" x14ac:dyDescent="0.25">
      <c r="A89" s="9" t="s">
        <v>187</v>
      </c>
      <c r="B89" s="9" t="s">
        <v>188</v>
      </c>
      <c r="C89" s="44" t="s">
        <v>122</v>
      </c>
      <c r="D89" s="156" t="s">
        <v>35</v>
      </c>
      <c r="E89" s="157" t="s">
        <v>35</v>
      </c>
      <c r="F89" s="157" t="s">
        <v>35</v>
      </c>
      <c r="G89" s="158" t="s">
        <v>35</v>
      </c>
      <c r="H89" s="158" t="s">
        <v>35</v>
      </c>
      <c r="I89" s="158" t="s">
        <v>35</v>
      </c>
      <c r="J89" s="158" t="s">
        <v>35</v>
      </c>
      <c r="K89" s="158" t="s">
        <v>35</v>
      </c>
      <c r="L89" s="158" t="s">
        <v>35</v>
      </c>
      <c r="M89" s="158" t="s">
        <v>35</v>
      </c>
      <c r="N89" s="158" t="s">
        <v>35</v>
      </c>
      <c r="O89" s="158" t="s">
        <v>35</v>
      </c>
      <c r="P89" s="158" t="s">
        <v>35</v>
      </c>
      <c r="Q89" s="158" t="s">
        <v>35</v>
      </c>
      <c r="R89" s="158" t="s">
        <v>35</v>
      </c>
      <c r="S89" s="158" t="s">
        <v>35</v>
      </c>
      <c r="T89" s="158" t="s">
        <v>35</v>
      </c>
      <c r="U89" s="158" t="s">
        <v>35</v>
      </c>
      <c r="V89" s="158" t="s">
        <v>35</v>
      </c>
      <c r="W89" s="160" t="s">
        <v>35</v>
      </c>
      <c r="X89" s="158" t="s">
        <v>35</v>
      </c>
      <c r="Y89" s="158" t="s">
        <v>35</v>
      </c>
      <c r="Z89" s="158" t="s">
        <v>35</v>
      </c>
      <c r="AA89" s="158" t="s">
        <v>35</v>
      </c>
      <c r="AB89" s="158" t="s">
        <v>35</v>
      </c>
      <c r="AC89" s="158" t="s">
        <v>35</v>
      </c>
      <c r="AD89" s="158" t="s">
        <v>35</v>
      </c>
      <c r="AE89" s="158" t="s">
        <v>35</v>
      </c>
      <c r="AF89" s="158" t="s">
        <v>35</v>
      </c>
      <c r="AG89" s="158" t="s">
        <v>35</v>
      </c>
      <c r="AH89" s="158" t="s">
        <v>35</v>
      </c>
      <c r="AI89" s="161" t="s">
        <v>35</v>
      </c>
      <c r="AJ89" s="161" t="s">
        <v>35</v>
      </c>
      <c r="AK89" s="158" t="s">
        <v>35</v>
      </c>
      <c r="AL89" s="31"/>
      <c r="AM89" s="31"/>
      <c r="AN89" s="31"/>
    </row>
    <row r="90" spans="1:40" s="33" customFormat="1" ht="37.5" x14ac:dyDescent="0.25">
      <c r="A90" s="9" t="s">
        <v>189</v>
      </c>
      <c r="B90" s="9" t="s">
        <v>190</v>
      </c>
      <c r="C90" s="44" t="s">
        <v>122</v>
      </c>
      <c r="D90" s="156" t="s">
        <v>35</v>
      </c>
      <c r="E90" s="157" t="s">
        <v>35</v>
      </c>
      <c r="F90" s="157" t="s">
        <v>35</v>
      </c>
      <c r="G90" s="158" t="s">
        <v>35</v>
      </c>
      <c r="H90" s="158" t="s">
        <v>35</v>
      </c>
      <c r="I90" s="158" t="s">
        <v>35</v>
      </c>
      <c r="J90" s="158" t="s">
        <v>35</v>
      </c>
      <c r="K90" s="158" t="s">
        <v>35</v>
      </c>
      <c r="L90" s="158" t="s">
        <v>35</v>
      </c>
      <c r="M90" s="158" t="s">
        <v>35</v>
      </c>
      <c r="N90" s="158" t="s">
        <v>35</v>
      </c>
      <c r="O90" s="158" t="s">
        <v>35</v>
      </c>
      <c r="P90" s="158" t="s">
        <v>35</v>
      </c>
      <c r="Q90" s="158" t="s">
        <v>35</v>
      </c>
      <c r="R90" s="158" t="s">
        <v>35</v>
      </c>
      <c r="S90" s="158" t="s">
        <v>35</v>
      </c>
      <c r="T90" s="158" t="s">
        <v>35</v>
      </c>
      <c r="U90" s="158" t="s">
        <v>35</v>
      </c>
      <c r="V90" s="158" t="s">
        <v>35</v>
      </c>
      <c r="W90" s="158" t="s">
        <v>35</v>
      </c>
      <c r="X90" s="158" t="s">
        <v>35</v>
      </c>
      <c r="Y90" s="158" t="s">
        <v>35</v>
      </c>
      <c r="Z90" s="158" t="s">
        <v>35</v>
      </c>
      <c r="AA90" s="158" t="s">
        <v>35</v>
      </c>
      <c r="AB90" s="158" t="s">
        <v>35</v>
      </c>
      <c r="AC90" s="158" t="s">
        <v>35</v>
      </c>
      <c r="AD90" s="158" t="s">
        <v>35</v>
      </c>
      <c r="AE90" s="158" t="s">
        <v>35</v>
      </c>
      <c r="AF90" s="158" t="s">
        <v>35</v>
      </c>
      <c r="AG90" s="158" t="s">
        <v>35</v>
      </c>
      <c r="AH90" s="158" t="s">
        <v>35</v>
      </c>
      <c r="AI90" s="161" t="s">
        <v>35</v>
      </c>
      <c r="AJ90" s="161" t="s">
        <v>35</v>
      </c>
      <c r="AK90" s="158" t="s">
        <v>35</v>
      </c>
      <c r="AL90" s="31"/>
      <c r="AM90" s="31"/>
      <c r="AN90" s="31"/>
    </row>
    <row r="91" spans="1:40" s="33" customFormat="1" ht="56.25" x14ac:dyDescent="0.25">
      <c r="A91" s="9" t="s">
        <v>191</v>
      </c>
      <c r="B91" s="9" t="s">
        <v>192</v>
      </c>
      <c r="C91" s="44" t="s">
        <v>122</v>
      </c>
      <c r="D91" s="156" t="s">
        <v>35</v>
      </c>
      <c r="E91" s="157" t="s">
        <v>35</v>
      </c>
      <c r="F91" s="157" t="s">
        <v>35</v>
      </c>
      <c r="G91" s="158" t="s">
        <v>35</v>
      </c>
      <c r="H91" s="158" t="s">
        <v>35</v>
      </c>
      <c r="I91" s="158" t="s">
        <v>35</v>
      </c>
      <c r="J91" s="158" t="s">
        <v>35</v>
      </c>
      <c r="K91" s="158" t="s">
        <v>35</v>
      </c>
      <c r="L91" s="158" t="s">
        <v>35</v>
      </c>
      <c r="M91" s="158" t="s">
        <v>35</v>
      </c>
      <c r="N91" s="158" t="s">
        <v>35</v>
      </c>
      <c r="O91" s="158" t="s">
        <v>35</v>
      </c>
      <c r="P91" s="158" t="s">
        <v>35</v>
      </c>
      <c r="Q91" s="158" t="s">
        <v>35</v>
      </c>
      <c r="R91" s="158" t="s">
        <v>35</v>
      </c>
      <c r="S91" s="158" t="s">
        <v>35</v>
      </c>
      <c r="T91" s="158" t="s">
        <v>35</v>
      </c>
      <c r="U91" s="158" t="s">
        <v>35</v>
      </c>
      <c r="V91" s="158" t="s">
        <v>35</v>
      </c>
      <c r="W91" s="158" t="s">
        <v>35</v>
      </c>
      <c r="X91" s="158" t="s">
        <v>35</v>
      </c>
      <c r="Y91" s="158" t="s">
        <v>35</v>
      </c>
      <c r="Z91" s="158" t="s">
        <v>35</v>
      </c>
      <c r="AA91" s="158" t="s">
        <v>35</v>
      </c>
      <c r="AB91" s="158" t="s">
        <v>35</v>
      </c>
      <c r="AC91" s="158" t="s">
        <v>35</v>
      </c>
      <c r="AD91" s="158" t="s">
        <v>35</v>
      </c>
      <c r="AE91" s="158" t="s">
        <v>35</v>
      </c>
      <c r="AF91" s="158" t="s">
        <v>35</v>
      </c>
      <c r="AG91" s="158" t="s">
        <v>35</v>
      </c>
      <c r="AH91" s="158" t="s">
        <v>35</v>
      </c>
      <c r="AI91" s="161" t="s">
        <v>35</v>
      </c>
      <c r="AJ91" s="161" t="s">
        <v>35</v>
      </c>
      <c r="AK91" s="158" t="s">
        <v>35</v>
      </c>
      <c r="AL91" s="31"/>
      <c r="AM91" s="31"/>
      <c r="AN91" s="31"/>
    </row>
    <row r="92" spans="1:40" s="33" customFormat="1" ht="75" x14ac:dyDescent="0.25">
      <c r="A92" s="9" t="s">
        <v>193</v>
      </c>
      <c r="B92" s="9" t="s">
        <v>194</v>
      </c>
      <c r="C92" s="44" t="s">
        <v>122</v>
      </c>
      <c r="D92" s="156" t="s">
        <v>35</v>
      </c>
      <c r="E92" s="157" t="s">
        <v>35</v>
      </c>
      <c r="F92" s="157" t="s">
        <v>35</v>
      </c>
      <c r="G92" s="158" t="s">
        <v>35</v>
      </c>
      <c r="H92" s="158" t="s">
        <v>35</v>
      </c>
      <c r="I92" s="158" t="s">
        <v>35</v>
      </c>
      <c r="J92" s="158" t="s">
        <v>35</v>
      </c>
      <c r="K92" s="158" t="s">
        <v>35</v>
      </c>
      <c r="L92" s="158" t="s">
        <v>35</v>
      </c>
      <c r="M92" s="158" t="s">
        <v>35</v>
      </c>
      <c r="N92" s="158" t="s">
        <v>35</v>
      </c>
      <c r="O92" s="158" t="s">
        <v>35</v>
      </c>
      <c r="P92" s="158" t="s">
        <v>35</v>
      </c>
      <c r="Q92" s="158" t="s">
        <v>35</v>
      </c>
      <c r="R92" s="158" t="s">
        <v>35</v>
      </c>
      <c r="S92" s="158" t="s">
        <v>35</v>
      </c>
      <c r="T92" s="158" t="s">
        <v>35</v>
      </c>
      <c r="U92" s="158" t="s">
        <v>35</v>
      </c>
      <c r="V92" s="158" t="s">
        <v>35</v>
      </c>
      <c r="W92" s="158" t="s">
        <v>35</v>
      </c>
      <c r="X92" s="158" t="s">
        <v>35</v>
      </c>
      <c r="Y92" s="158" t="s">
        <v>35</v>
      </c>
      <c r="Z92" s="158" t="s">
        <v>35</v>
      </c>
      <c r="AA92" s="158" t="s">
        <v>35</v>
      </c>
      <c r="AB92" s="158" t="s">
        <v>35</v>
      </c>
      <c r="AC92" s="158" t="s">
        <v>35</v>
      </c>
      <c r="AD92" s="158" t="s">
        <v>35</v>
      </c>
      <c r="AE92" s="158" t="s">
        <v>35</v>
      </c>
      <c r="AF92" s="158" t="s">
        <v>35</v>
      </c>
      <c r="AG92" s="158" t="s">
        <v>35</v>
      </c>
      <c r="AH92" s="158" t="s">
        <v>35</v>
      </c>
      <c r="AI92" s="161" t="s">
        <v>35</v>
      </c>
      <c r="AJ92" s="161" t="s">
        <v>35</v>
      </c>
      <c r="AK92" s="158" t="s">
        <v>35</v>
      </c>
      <c r="AL92" s="31"/>
      <c r="AM92" s="31"/>
      <c r="AN92" s="31"/>
    </row>
    <row r="93" spans="1:40" s="33" customFormat="1" ht="75" x14ac:dyDescent="0.25">
      <c r="A93" s="9" t="s">
        <v>195</v>
      </c>
      <c r="B93" s="9" t="s">
        <v>196</v>
      </c>
      <c r="C93" s="44" t="s">
        <v>122</v>
      </c>
      <c r="D93" s="156" t="s">
        <v>35</v>
      </c>
      <c r="E93" s="157" t="s">
        <v>35</v>
      </c>
      <c r="F93" s="157" t="s">
        <v>35</v>
      </c>
      <c r="G93" s="158" t="s">
        <v>35</v>
      </c>
      <c r="H93" s="158" t="s">
        <v>35</v>
      </c>
      <c r="I93" s="158" t="s">
        <v>35</v>
      </c>
      <c r="J93" s="158" t="s">
        <v>35</v>
      </c>
      <c r="K93" s="158" t="s">
        <v>35</v>
      </c>
      <c r="L93" s="158" t="s">
        <v>35</v>
      </c>
      <c r="M93" s="158" t="s">
        <v>35</v>
      </c>
      <c r="N93" s="158" t="s">
        <v>35</v>
      </c>
      <c r="O93" s="158" t="s">
        <v>35</v>
      </c>
      <c r="P93" s="158" t="s">
        <v>35</v>
      </c>
      <c r="Q93" s="158" t="s">
        <v>35</v>
      </c>
      <c r="R93" s="158" t="s">
        <v>35</v>
      </c>
      <c r="S93" s="158" t="s">
        <v>35</v>
      </c>
      <c r="T93" s="158" t="s">
        <v>35</v>
      </c>
      <c r="U93" s="158" t="s">
        <v>35</v>
      </c>
      <c r="V93" s="158" t="s">
        <v>35</v>
      </c>
      <c r="W93" s="158" t="s">
        <v>35</v>
      </c>
      <c r="X93" s="158" t="s">
        <v>35</v>
      </c>
      <c r="Y93" s="158" t="s">
        <v>35</v>
      </c>
      <c r="Z93" s="158" t="s">
        <v>35</v>
      </c>
      <c r="AA93" s="158" t="s">
        <v>35</v>
      </c>
      <c r="AB93" s="158" t="s">
        <v>35</v>
      </c>
      <c r="AC93" s="158" t="s">
        <v>35</v>
      </c>
      <c r="AD93" s="158" t="s">
        <v>35</v>
      </c>
      <c r="AE93" s="158" t="s">
        <v>35</v>
      </c>
      <c r="AF93" s="158" t="s">
        <v>35</v>
      </c>
      <c r="AG93" s="158" t="s">
        <v>35</v>
      </c>
      <c r="AH93" s="158" t="s">
        <v>35</v>
      </c>
      <c r="AI93" s="161" t="s">
        <v>35</v>
      </c>
      <c r="AJ93" s="161" t="s">
        <v>35</v>
      </c>
      <c r="AK93" s="158" t="s">
        <v>35</v>
      </c>
      <c r="AL93" s="31"/>
      <c r="AM93" s="31"/>
      <c r="AN93" s="31"/>
    </row>
    <row r="94" spans="1:40" s="33" customFormat="1" ht="56.25" x14ac:dyDescent="0.25">
      <c r="A94" s="9" t="s">
        <v>197</v>
      </c>
      <c r="B94" s="9" t="s">
        <v>198</v>
      </c>
      <c r="C94" s="44" t="s">
        <v>122</v>
      </c>
      <c r="D94" s="156" t="s">
        <v>35</v>
      </c>
      <c r="E94" s="157" t="s">
        <v>35</v>
      </c>
      <c r="F94" s="157" t="s">
        <v>35</v>
      </c>
      <c r="G94" s="158" t="s">
        <v>35</v>
      </c>
      <c r="H94" s="156" t="s">
        <v>35</v>
      </c>
      <c r="I94" s="158" t="s">
        <v>35</v>
      </c>
      <c r="J94" s="158" t="s">
        <v>35</v>
      </c>
      <c r="K94" s="158" t="s">
        <v>35</v>
      </c>
      <c r="L94" s="158" t="s">
        <v>35</v>
      </c>
      <c r="M94" s="158" t="s">
        <v>35</v>
      </c>
      <c r="N94" s="158" t="s">
        <v>35</v>
      </c>
      <c r="O94" s="158" t="s">
        <v>35</v>
      </c>
      <c r="P94" s="158" t="s">
        <v>35</v>
      </c>
      <c r="Q94" s="158" t="s">
        <v>35</v>
      </c>
      <c r="R94" s="158" t="s">
        <v>35</v>
      </c>
      <c r="S94" s="158" t="s">
        <v>35</v>
      </c>
      <c r="T94" s="158" t="s">
        <v>35</v>
      </c>
      <c r="U94" s="158" t="s">
        <v>35</v>
      </c>
      <c r="V94" s="158" t="s">
        <v>35</v>
      </c>
      <c r="W94" s="158" t="s">
        <v>35</v>
      </c>
      <c r="X94" s="158" t="s">
        <v>35</v>
      </c>
      <c r="Y94" s="158" t="s">
        <v>35</v>
      </c>
      <c r="Z94" s="158" t="s">
        <v>35</v>
      </c>
      <c r="AA94" s="158" t="s">
        <v>35</v>
      </c>
      <c r="AB94" s="158" t="s">
        <v>35</v>
      </c>
      <c r="AC94" s="158" t="s">
        <v>35</v>
      </c>
      <c r="AD94" s="158" t="s">
        <v>35</v>
      </c>
      <c r="AE94" s="158" t="s">
        <v>35</v>
      </c>
      <c r="AF94" s="158" t="s">
        <v>35</v>
      </c>
      <c r="AG94" s="158" t="s">
        <v>35</v>
      </c>
      <c r="AH94" s="158" t="s">
        <v>35</v>
      </c>
      <c r="AI94" s="161" t="s">
        <v>35</v>
      </c>
      <c r="AJ94" s="161" t="s">
        <v>35</v>
      </c>
      <c r="AK94" s="158" t="s">
        <v>35</v>
      </c>
      <c r="AL94" s="31"/>
      <c r="AM94" s="31"/>
      <c r="AN94" s="31"/>
    </row>
    <row r="95" spans="1:40" s="33" customFormat="1" ht="37.5" x14ac:dyDescent="0.25">
      <c r="A95" s="9" t="s">
        <v>199</v>
      </c>
      <c r="B95" s="9" t="s">
        <v>200</v>
      </c>
      <c r="C95" s="44" t="s">
        <v>122</v>
      </c>
      <c r="D95" s="156" t="s">
        <v>35</v>
      </c>
      <c r="E95" s="157" t="s">
        <v>35</v>
      </c>
      <c r="F95" s="157" t="s">
        <v>35</v>
      </c>
      <c r="G95" s="158" t="s">
        <v>35</v>
      </c>
      <c r="H95" s="156" t="s">
        <v>35</v>
      </c>
      <c r="I95" s="158" t="s">
        <v>35</v>
      </c>
      <c r="J95" s="158" t="s">
        <v>35</v>
      </c>
      <c r="K95" s="158" t="s">
        <v>35</v>
      </c>
      <c r="L95" s="158" t="s">
        <v>35</v>
      </c>
      <c r="M95" s="158" t="s">
        <v>35</v>
      </c>
      <c r="N95" s="158" t="s">
        <v>35</v>
      </c>
      <c r="O95" s="158" t="s">
        <v>35</v>
      </c>
      <c r="P95" s="158" t="s">
        <v>35</v>
      </c>
      <c r="Q95" s="158" t="s">
        <v>35</v>
      </c>
      <c r="R95" s="158" t="s">
        <v>35</v>
      </c>
      <c r="S95" s="158" t="s">
        <v>35</v>
      </c>
      <c r="T95" s="158" t="s">
        <v>35</v>
      </c>
      <c r="U95" s="158" t="s">
        <v>35</v>
      </c>
      <c r="V95" s="158" t="s">
        <v>35</v>
      </c>
      <c r="W95" s="158" t="s">
        <v>35</v>
      </c>
      <c r="X95" s="158" t="s">
        <v>35</v>
      </c>
      <c r="Y95" s="158" t="s">
        <v>35</v>
      </c>
      <c r="Z95" s="158" t="s">
        <v>35</v>
      </c>
      <c r="AA95" s="158" t="s">
        <v>35</v>
      </c>
      <c r="AB95" s="158" t="s">
        <v>35</v>
      </c>
      <c r="AC95" s="158" t="s">
        <v>35</v>
      </c>
      <c r="AD95" s="158" t="s">
        <v>35</v>
      </c>
      <c r="AE95" s="158" t="s">
        <v>35</v>
      </c>
      <c r="AF95" s="158" t="s">
        <v>35</v>
      </c>
      <c r="AG95" s="158" t="s">
        <v>35</v>
      </c>
      <c r="AH95" s="158" t="s">
        <v>35</v>
      </c>
      <c r="AI95" s="161" t="s">
        <v>35</v>
      </c>
      <c r="AJ95" s="161" t="s">
        <v>35</v>
      </c>
      <c r="AK95" s="158" t="s">
        <v>35</v>
      </c>
      <c r="AL95" s="31"/>
      <c r="AM95" s="31"/>
      <c r="AN95" s="31"/>
    </row>
    <row r="96" spans="1:40" s="33" customFormat="1" ht="56.25" x14ac:dyDescent="0.25">
      <c r="A96" s="9" t="s">
        <v>201</v>
      </c>
      <c r="B96" s="9" t="s">
        <v>202</v>
      </c>
      <c r="C96" s="44" t="s">
        <v>122</v>
      </c>
      <c r="D96" s="156" t="s">
        <v>35</v>
      </c>
      <c r="E96" s="157" t="s">
        <v>35</v>
      </c>
      <c r="F96" s="157" t="s">
        <v>35</v>
      </c>
      <c r="G96" s="158" t="s">
        <v>35</v>
      </c>
      <c r="H96" s="156" t="s">
        <v>35</v>
      </c>
      <c r="I96" s="158" t="s">
        <v>35</v>
      </c>
      <c r="J96" s="158" t="s">
        <v>35</v>
      </c>
      <c r="K96" s="158" t="s">
        <v>35</v>
      </c>
      <c r="L96" s="158" t="s">
        <v>35</v>
      </c>
      <c r="M96" s="158" t="s">
        <v>35</v>
      </c>
      <c r="N96" s="158" t="s">
        <v>35</v>
      </c>
      <c r="O96" s="158" t="s">
        <v>35</v>
      </c>
      <c r="P96" s="158" t="s">
        <v>35</v>
      </c>
      <c r="Q96" s="158" t="s">
        <v>35</v>
      </c>
      <c r="R96" s="158" t="s">
        <v>35</v>
      </c>
      <c r="S96" s="158" t="s">
        <v>35</v>
      </c>
      <c r="T96" s="158" t="s">
        <v>35</v>
      </c>
      <c r="U96" s="158" t="s">
        <v>35</v>
      </c>
      <c r="V96" s="158" t="s">
        <v>35</v>
      </c>
      <c r="W96" s="158" t="s">
        <v>35</v>
      </c>
      <c r="X96" s="158" t="s">
        <v>35</v>
      </c>
      <c r="Y96" s="158" t="s">
        <v>35</v>
      </c>
      <c r="Z96" s="158" t="s">
        <v>35</v>
      </c>
      <c r="AA96" s="158" t="s">
        <v>35</v>
      </c>
      <c r="AB96" s="158" t="s">
        <v>35</v>
      </c>
      <c r="AC96" s="158" t="s">
        <v>35</v>
      </c>
      <c r="AD96" s="158" t="s">
        <v>35</v>
      </c>
      <c r="AE96" s="158" t="s">
        <v>35</v>
      </c>
      <c r="AF96" s="158" t="s">
        <v>35</v>
      </c>
      <c r="AG96" s="158" t="s">
        <v>35</v>
      </c>
      <c r="AH96" s="158" t="s">
        <v>35</v>
      </c>
      <c r="AI96" s="161" t="s">
        <v>35</v>
      </c>
      <c r="AJ96" s="161" t="s">
        <v>35</v>
      </c>
      <c r="AK96" s="158" t="s">
        <v>35</v>
      </c>
      <c r="AL96" s="31"/>
      <c r="AM96" s="31"/>
      <c r="AN96" s="31"/>
    </row>
    <row r="97" spans="1:40" s="33" customFormat="1" ht="37.5" x14ac:dyDescent="0.25">
      <c r="A97" s="9" t="s">
        <v>203</v>
      </c>
      <c r="B97" s="9" t="s">
        <v>204</v>
      </c>
      <c r="C97" s="44" t="s">
        <v>122</v>
      </c>
      <c r="D97" s="156" t="s">
        <v>35</v>
      </c>
      <c r="E97" s="157" t="s">
        <v>35</v>
      </c>
      <c r="F97" s="157" t="s">
        <v>35</v>
      </c>
      <c r="G97" s="158" t="s">
        <v>35</v>
      </c>
      <c r="H97" s="156" t="s">
        <v>35</v>
      </c>
      <c r="I97" s="158" t="s">
        <v>35</v>
      </c>
      <c r="J97" s="158" t="s">
        <v>35</v>
      </c>
      <c r="K97" s="158" t="s">
        <v>35</v>
      </c>
      <c r="L97" s="158" t="s">
        <v>35</v>
      </c>
      <c r="M97" s="158" t="s">
        <v>35</v>
      </c>
      <c r="N97" s="158" t="s">
        <v>35</v>
      </c>
      <c r="O97" s="158" t="s">
        <v>35</v>
      </c>
      <c r="P97" s="158" t="s">
        <v>35</v>
      </c>
      <c r="Q97" s="158" t="s">
        <v>35</v>
      </c>
      <c r="R97" s="158" t="s">
        <v>35</v>
      </c>
      <c r="S97" s="158" t="s">
        <v>35</v>
      </c>
      <c r="T97" s="158" t="s">
        <v>35</v>
      </c>
      <c r="U97" s="158" t="s">
        <v>35</v>
      </c>
      <c r="V97" s="158" t="s">
        <v>35</v>
      </c>
      <c r="W97" s="158" t="s">
        <v>35</v>
      </c>
      <c r="X97" s="158" t="s">
        <v>35</v>
      </c>
      <c r="Y97" s="158" t="s">
        <v>35</v>
      </c>
      <c r="Z97" s="158" t="s">
        <v>35</v>
      </c>
      <c r="AA97" s="158" t="s">
        <v>35</v>
      </c>
      <c r="AB97" s="158" t="s">
        <v>35</v>
      </c>
      <c r="AC97" s="158" t="s">
        <v>35</v>
      </c>
      <c r="AD97" s="158" t="s">
        <v>35</v>
      </c>
      <c r="AE97" s="158" t="s">
        <v>35</v>
      </c>
      <c r="AF97" s="158" t="s">
        <v>35</v>
      </c>
      <c r="AG97" s="158" t="s">
        <v>35</v>
      </c>
      <c r="AH97" s="158" t="s">
        <v>35</v>
      </c>
      <c r="AI97" s="161" t="s">
        <v>35</v>
      </c>
      <c r="AJ97" s="161" t="s">
        <v>35</v>
      </c>
      <c r="AK97" s="158" t="s">
        <v>35</v>
      </c>
      <c r="AL97" s="31"/>
      <c r="AM97" s="31"/>
      <c r="AN97" s="31"/>
    </row>
  </sheetData>
  <mergeCells count="36">
    <mergeCell ref="M11:AK11"/>
    <mergeCell ref="AH1:AK1"/>
    <mergeCell ref="AH2:AK2"/>
    <mergeCell ref="A8:AH8"/>
    <mergeCell ref="A4:AK4"/>
    <mergeCell ref="I6:L6"/>
    <mergeCell ref="M6:Z6"/>
    <mergeCell ref="M7:Z7"/>
    <mergeCell ref="F14:G15"/>
    <mergeCell ref="A9:AK9"/>
    <mergeCell ref="A10:AH10"/>
    <mergeCell ref="C11:L11"/>
    <mergeCell ref="M12:Z12"/>
    <mergeCell ref="A13:AJ13"/>
    <mergeCell ref="A14:A16"/>
    <mergeCell ref="B14:B16"/>
    <mergeCell ref="C14:C16"/>
    <mergeCell ref="D14:D16"/>
    <mergeCell ref="E14:E16"/>
    <mergeCell ref="H14:I15"/>
    <mergeCell ref="J14:J16"/>
    <mergeCell ref="K14:T14"/>
    <mergeCell ref="U14:Z14"/>
    <mergeCell ref="AA14:AB15"/>
    <mergeCell ref="AK14:AK16"/>
    <mergeCell ref="K15:O15"/>
    <mergeCell ref="P15:T15"/>
    <mergeCell ref="U15:V15"/>
    <mergeCell ref="W15:X15"/>
    <mergeCell ref="Y15:Z15"/>
    <mergeCell ref="AC15:AD15"/>
    <mergeCell ref="AE15:AF15"/>
    <mergeCell ref="AG15:AH15"/>
    <mergeCell ref="AI15:AI16"/>
    <mergeCell ref="AC14:AJ14"/>
    <mergeCell ref="AJ15:AJ16"/>
  </mergeCells>
  <pageMargins left="0.70866141732283472" right="0.70866141732283472" top="0.74803149606299213" bottom="0.74803149606299213" header="0.31496062992125984" footer="0.31496062992125984"/>
  <pageSetup paperSize="8" scale="34" firstPageNumber="2" fitToWidth="2" fitToHeight="4"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3 2018-2020</vt:lpstr>
      <vt:lpstr>'3 2018-2020'!Область_печати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Дергач Виктория Владимировна</dc:creator>
  <cp:lastModifiedBy>Дергач Виктория Владимировна</cp:lastModifiedBy>
  <cp:lastPrinted>2020-05-26T10:08:58Z</cp:lastPrinted>
  <dcterms:created xsi:type="dcterms:W3CDTF">2017-08-09T10:48:55Z</dcterms:created>
  <dcterms:modified xsi:type="dcterms:W3CDTF">2020-05-27T09:42:53Z</dcterms:modified>
</cp:coreProperties>
</file>