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Мои документы\Дергач-1\ИНВЕСТИЦИОННАЯ 2021-2025 гг\ЧИСТОЕ НЕБО\24.02.2020\"/>
    </mc:Choice>
  </mc:AlternateContent>
  <bookViews>
    <workbookView xWindow="0" yWindow="0" windowWidth="28800" windowHeight="11100"/>
  </bookViews>
  <sheets>
    <sheet name="9 2021-2025" sheetId="1" r:id="rId1"/>
  </sheets>
  <definedNames>
    <definedName name="_xlnm._FilterDatabase" localSheetId="0" hidden="1">'9 2021-2025'!#REF!</definedName>
    <definedName name="_xlnm.Print_Area" localSheetId="0">'9 2021-2025'!$A$1:$F$98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8" i="1" l="1"/>
  <c r="E67" i="1"/>
  <c r="E66" i="1"/>
  <c r="E65" i="1"/>
  <c r="E64" i="1"/>
  <c r="E63" i="1"/>
  <c r="E62" i="1"/>
  <c r="E61" i="1"/>
  <c r="E60" i="1"/>
  <c r="E59" i="1" s="1"/>
  <c r="E57" i="1" s="1"/>
  <c r="E47" i="1" s="1"/>
  <c r="E26" i="1" s="1"/>
  <c r="D55" i="1"/>
  <c r="D54" i="1"/>
  <c r="D53" i="1"/>
  <c r="D52" i="1"/>
  <c r="D51" i="1"/>
  <c r="D50" i="1"/>
  <c r="D48" i="1" s="1"/>
  <c r="E48" i="1"/>
  <c r="D47" i="1"/>
  <c r="D26" i="1" s="1"/>
</calcChain>
</file>

<file path=xl/sharedStrings.xml><?xml version="1.0" encoding="utf-8"?>
<sst xmlns="http://schemas.openxmlformats.org/spreadsheetml/2006/main" count="400" uniqueCount="148">
  <si>
    <t>Приложение № 9</t>
  </si>
  <si>
    <t>к приказу Министерства промышленности, энергетики и жилищно-коммунального хозяйства Красноярского края</t>
  </si>
  <si>
    <t>от "_______"____________2020 г</t>
  </si>
  <si>
    <t>Форма 9. Краткое описание инвестиционной программы. Показатели энергетической эффективности</t>
  </si>
  <si>
    <r>
      <t xml:space="preserve">Инвестиционная программа       </t>
    </r>
    <r>
      <rPr>
        <u/>
        <sz val="12"/>
        <color theme="1"/>
        <rFont val="Times New Roman"/>
        <family val="1"/>
        <charset val="204"/>
      </rPr>
      <t>Общества с ограниченной ответственностью "Красноярский жилищно-коммунальный комплекс"</t>
    </r>
  </si>
  <si>
    <t xml:space="preserve">                                                         полное наименование субъекта электроэнергетики</t>
  </si>
  <si>
    <r>
      <t xml:space="preserve">Год раскрытия информации: </t>
    </r>
    <r>
      <rPr>
        <u/>
        <sz val="12"/>
        <rFont val="Times New Roman"/>
        <family val="1"/>
        <charset val="204"/>
      </rPr>
      <t>2020</t>
    </r>
    <r>
      <rPr>
        <sz val="11"/>
        <color theme="1"/>
        <rFont val="Calibri"/>
        <family val="2"/>
        <charset val="204"/>
        <scheme val="minor"/>
      </rPr>
      <t xml:space="preserve">  год</t>
    </r>
  </si>
  <si>
    <r>
      <t xml:space="preserve">Перечень показателей энергетической эффективности объектов приведен в соответствии с  </t>
    </r>
    <r>
      <rPr>
        <u/>
        <sz val="12"/>
        <rFont val="Times New Roman"/>
        <family val="1"/>
        <charset val="204"/>
      </rPr>
      <t>Приказом Региональной энергетической комиссии Красноярского края от  25.03.2019 № 29-о "Об установлении требований к программам в области энергосбережения и повышения энергетической эффективности организаций, осуществляющих регулируемые виды деятельности"</t>
    </r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</si>
  <si>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</si>
  <si>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</si>
  <si>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</si>
  <si>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Плановые значения показателей энергетической эффективности строящихся (реконструируемых, приобретаемых) объектов (показатели энергетической эффективности объектов, предусмотренные требованиями к программам в области энергосбережения и повышения энергетической эффективности, установленными уполномоченным органом исполнительной власти)</t>
  </si>
  <si>
    <t>Примечание</t>
  </si>
  <si>
    <t>Снижение фактического процента технологического расхода электрической    
энергии  по отношению к фактическому проценту технологического    
расхода в предшествующем году        
реализации программы, достигнутое по 
итогам реализации программы          
сокращения потерь, %</t>
  </si>
  <si>
    <t>Трансформаторная подстанция</t>
  </si>
  <si>
    <t>Линии электропередачи</t>
  </si>
  <si>
    <t>4.1.1</t>
  </si>
  <si>
    <t>4.1.2</t>
  </si>
  <si>
    <t>5</t>
  </si>
  <si>
    <t>0</t>
  </si>
  <si>
    <t>ВСЕГО по инвестиционной программе, в том числе: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</si>
  <si>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</si>
  <si>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</si>
  <si>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</si>
  <si>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</si>
  <si>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</si>
  <si>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</si>
  <si>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</si>
  <si>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</si>
  <si>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</si>
  <si>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</si>
  <si>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</si>
  <si>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</si>
  <si>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</si>
  <si>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</si>
  <si>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Красноярский край</t>
  </si>
  <si>
    <t>соответствует</t>
  </si>
  <si>
    <t>1.1</t>
  </si>
  <si>
    <t>Технологическое присоединение, всего, в том числе:</t>
  </si>
  <si>
    <t>Г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</si>
  <si>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</si>
  <si>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</si>
  <si>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</si>
  <si>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</si>
  <si>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</si>
  <si>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</si>
  <si>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</si>
  <si>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</si>
  <si>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</si>
  <si>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</si>
  <si>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</si>
  <si>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</si>
  <si>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</si>
  <si>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</si>
  <si>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</si>
  <si>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</si>
  <si>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</si>
  <si>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</si>
  <si>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</si>
  <si>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</si>
  <si>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</si>
  <si>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</si>
  <si>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</si>
  <si>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</si>
  <si>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</si>
  <si>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</si>
  <si>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</si>
  <si>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</si>
  <si>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</si>
  <si>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</si>
  <si>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</si>
  <si>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</si>
  <si>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</si>
  <si>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</si>
  <si>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</si>
  <si>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</si>
  <si>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</si>
  <si>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</si>
  <si>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</si>
  <si>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</si>
  <si>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</si>
  <si>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</si>
  <si>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</si>
  <si>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</si>
  <si>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</si>
  <si>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</si>
  <si>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</si>
  <si>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</si>
  <si>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</si>
  <si>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</si>
  <si>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</si>
  <si>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</si>
  <si>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</si>
  <si>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</si>
  <si>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</si>
  <si>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</si>
  <si>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</si>
  <si>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</si>
  <si>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</si>
  <si>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</si>
  <si>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</si>
  <si>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</si>
  <si>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</si>
  <si>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</si>
  <si>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</si>
  <si>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</si>
  <si>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</si>
  <si>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</si>
  <si>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</si>
  <si>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</si>
  <si>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</si>
  <si>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</si>
  <si>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</si>
  <si>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</si>
  <si>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</si>
  <si>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</si>
  <si>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</si>
  <si>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</si>
  <si>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</si>
  <si>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Модернизация оборудования трансформаторной подстанции № 614, расположенной по ул. 26 Бакинских комиссаров, 50 Г, в следующем объеме: а) замена силового трансформатора марки ТМ-400 кВА 6/0,4 кВ на силовой трансформатор марки ТМГ-630 кВА 6/0,4 кВ; б) замена высоковольтного оборудования в составе: масляный выключатель ВМГ-16 - 1 шт., высоковольтный разъединитель марки РВ - 2 шт, на высоковольтное оборудование в составе: ячейки КСО 366-3н (с выключателем нагрузки (ВН)) - 4 шт.; ячейка КСО 366-4н (с ВН и ПТ) - 1 шт.; в) замена низковольтного оборудования в составе: панели марки ЩО-70 на отходящие линии с рубильниками (2 шт), на низковольтное оборудование в составе: линейная панель ЩО-70-1-03 (с РПС-250 - 2 шт., РПС-400 - 2 шт.) - 4 шт; вводная панель ЩО-70-1-34 (с вводным автоматом на 630 А и вводным рубильником на 1000А - 2 шт.) - 1 шт.</t>
  </si>
  <si>
    <t>К_СТР13213</t>
  </si>
  <si>
    <t>Модернизация комплектной трансформаторной подстанции № 981, расположенной по ул. Базайская, 76 г, в следующем объеме: замена силового трансформатора марки ТМ 400 кВА 6/0,4 кВ на силовой трансформатор марки ТМГ 630 кВА 6/0,4 кВ</t>
  </si>
  <si>
    <t>К_СТР09756</t>
  </si>
  <si>
    <t>Модернизация оборудования трансформаторной подстанции № 512А, расположенной по ул. Малиновского, 18Д, в следующем объеме: а) замена силовых трансформаторов марки ТМ-630 кВА 10/0,4 кВ - 2 шт.  на силовые трансформаторы марки ТМГ-630 кВА 10/0,4 кВ - 2 шт.; б) замена высоковольтного оборудования в составе: камера КСО-366 (на трансформатор) с выключателем нагрузки ВН и  тремя в/в предохранителями марки ПК на ток 50А - 2 шт; камера КСО-366 (на вводные, отходящие линии) с высоковольтным разъединителем РВ - 2 шт;   камера КСО-366 (на вводные, отходящие линии) с выключателем нагрузки ВН - 2 шт;  шинный мост  - 1 шт, на высоковольтное оборудование в составе: ячейка КСО 366-3н (с выключателем нагрузки (ВН)) - 6 шт.; ячейка КСО 366-4н (с выключателем нагрузки (ВН) и высоковольтными предохранителями (ПТ)) - 2 шт.; в) замена низковольтного оборудования в составе: панель ЩО-70 (вводная с трансформатора) с автоматическим выключателем на ток 1000А и 3-мя трансформаторами тока 1500/5А, рубильником на ток 1600 А - 2 шт ;  панель марки ЩО-70 - (на отходящие линии) с рубильниками на ток (2х400А+2х250 А)  - 2 шт;  панель марки ЩО-70 - (на отходящие линии) с рубильниками на ток 4х250 А  - 1 шт; панель марки ЩО-70 - (на отходящие линии) с рубильниками на ток (2х400А+1х250 А)  - 1 шт; панель марки ЩО-70 - (на отходящие линии) с рубильниками на ток (2х250 А)  - 1 шт; панель марки ЩО-70 - (на отходящие линии) с рубильниками на ток 250 А  - 1 шт; панель марки ЩО-70 (секционная) с секционным разъединителем - 1 шт., на низковольтное оборудование в составе: линейная панель ЩО-70-1-03 (с РПС-250 - 2 шт., РПС-400 - 2 шт.) - 6 шт.; вводная панель ЩО-70-1-34 (с вводным автоматом на 1000 А и вводным рубильником на 1600 А-2 шт) - 2 шт.; секционная панель ЩО-70-1-72 - 1 шт.</t>
  </si>
  <si>
    <t>К_СТР09555</t>
  </si>
  <si>
    <t>Модернизация оборудования трансформаторной подстанции № 945, расположенной по ул. Ключевская, 101 г, в следующем объеме: а) замена силового трансформатора марки ТМ-1000 кВА 6/0,4 кВ на силовой трансформатор марки ТМГ-1000 кВА 6/0,4 кВ; б) замена высоковольтного оборудования в составе: камера КСО-272 (на трансформатор) с выключателем нагрузки и 3-мя в/в предохранителями марки ПК на ток 80А - 2 шт; камера КСО-272 (на вводные, отходящие линии) с выключателями нагрузки типа ВН - 2 шт; КСО-272 (на вводные, отходящие линии) с вакуумным выключателем, линейным и шинным разъединителями - 2 шт; на высоковольтное оборудование в составе: ячейка КСО 366-5вв (на вводные, отходящие линии) с вакуумным выключателем, линейным и шинным разъединителями - 6 шт.; ячейка КСО 366-11 (с ТСН, ТН) - 1 шт.; ячейка КСО 366-13 (с СР) секционная - 2 шт; в) замена низковольтного оборудования в составе: панель ЩО-70 (вводная с трансформатора) с автоматическим выключателем и тремя трансформаторами тока ТТ 1500/5А - 2 шт ;  панель ЩО-70 (на отходящие линии) с 4- мя рубильниками  - 6 шт; панель ЩО-70 (секционная) с секционным разъединителем - 1шт., на низковольтное оборудование в составе: линейная панель ЩО-70-1-03 (с РПС-250 - 2 шт., РПС-400 - 2 шт.) - 6 шт.; вводная панель ЩО-70-1-34 (с вводным автоматом на 1600 А и вводным рубильником на 2000 А - 2 шт.) - 2 шт.; секционная панель ЩО-70-1-72 - 1 шт.</t>
  </si>
  <si>
    <t>К_СТР09761</t>
  </si>
  <si>
    <t>Модернизация оборудования трансформаторной подстанции № 950, расположенной по ул. Ключевская, 91 г, в следующем объеме: а) замена силового трансформатора марки ТМ 320 кВА 6/0,4 кВ - 1 шт., на силовой трансформатор марки ТМГ-400 кВА 6/0,4 кВ - 1 шт.; б) замена высоковольтного оборудования в составе: камера КСО (на трансформатор) с высоковольтным разъединителем и 3-мя тремя в/в предохранителями марки ПК  - 2 шт; камера КСО (на вводные, отходящие линии) с высоковольтными разъединителями типа РВ - 3 шт, на высоковольтное оборудование в составе: ячейка КСО 366-3н ( с выключателем нагрузки (ВН)) - 3 шт.; ячейка КСО 366-4н ( с выключателем нагрузки (ВН) и высоковольтными предохранителями (ПТ)) - 2 шт.; в) замена низковольтного оборудования в составе: панель (вводная с трансформатора) с автоматическим выключателем - 2 шт ;  панель (на отходящие линии) с 4- мя рубильниками  - 4 шт; панель  (секционная) с секционным разъединителем - 1шт., на низковольтное оборудование в составе: линейная панель ЩО-70-1-03 (с РПС-250 - 2 шт., РПС-400 - 2 шт.) - 4 шт.; вводная панель ЩО-70-1-34 (с вводным автоматом на 1000 А и вводным рубильником на 1000 А - 2 шт.) - 2 шт.; секционная панель ЩО-70-1-72 - 1 шт.</t>
  </si>
  <si>
    <t>К_СТР09760ТП</t>
  </si>
  <si>
    <t>…</t>
  </si>
  <si>
    <t>Модернизация воздушной линии 0,4 кВ от ТП 325 до жилых домов по пер. Водометный, 2, 4, в следующем объеме: а) демонтаж деревянных опор - 4 шт, монтаж железобетонных одностоечных опор - 4 шт.; б) замена провода марки 4А-35 мм², протяженностью 0,120 км, на самонесущий провод марки СИП-4 (4х70) мм², протяженностью 0,120 км; в) замена провода марки 4А-35 мм², протяженностью 0,040 км, на самонесущий провод марки СИП-4 (4х25) мм², протяженностью 0,040 км; г) замена кабельной линии от ТП 325 до опоры № 1 марки АВВГ (4х35) мм², протяженностью 0,060 км, на кабельную линию марки АВВГ (4х95) мм², протяженностью 0,060 км</t>
  </si>
  <si>
    <t>К_ИНФ05015</t>
  </si>
  <si>
    <t>Модернизация электрических сетей 0,4 кВ от ТП 703 до жилого дома по ул. Бебеля, 61А, в следующем объеме: замена кабельной линии марки ААБШВ (3х70+1х35) мм², протяженностью 0,180 км, на кабельную линию марки АВВГ (4х95) мм², протяженностью 0,180 км</t>
  </si>
  <si>
    <t>К_ИНФ07979</t>
  </si>
  <si>
    <t>Модернизация электрических сетей 0,4 кВ от ТП 201, расположенной по пр. Свободный, 61 А,  до жилого дома по пр. Свободный, 63, в следующем объеме: замена кабельной линии марки АСБ (3х95) мм², протяженностью 0,080 км, на кабельные линии марки АВВГнг (А)-LS (4х150) мм², протяженностью 0,080 км</t>
  </si>
  <si>
    <t>К_ИНФ07089</t>
  </si>
  <si>
    <t>Модернизация кабельно-воздушной линии 0,4 кВ от ТП 313 до жилых домов по ул. 60 лет Октября, 61, 65, 67, 69, 71, в следующем объеме: а) замена кабельной линии от ТП-313 до оп. № 1 марки КГ (3х50+1х16) мм², протяженностью 0,030 км, на кабельную линию марки АВВГ (4х95) мм², протяженностью 0,030 км; б) замена провода ВЛ-0,4 кВ марки А-25, протяженностью 0,220 км, на самонесущий провод марки СИП-4 (4х70) мм², протяженностью 0,220 км; в) замена кабельного ввода в многоквартирный жилой дом по ул. 60 лет Октября, 69 марки АСБ (4х25) мм², протяженностью 0,030 км, на кабельный ввод марки АВВГ (4х50) мм², протяженностью 0,030 км; г) замена вводов в многоквартирные жилые дома по ул. 60 лет Октября, 61, 65, 67, 71 марки АПВ (1х10) мм², протяженностью 0,080 км, на самонесущий провод марки СИП-4 (4х25)мм², протяженностью 0,080 км</t>
  </si>
  <si>
    <t>К_ИНФ08452</t>
  </si>
  <si>
    <t>Модернизация кабельной линии 6 кВ от ТП 950, расположенной по ул. Ключевская, 91 г, до ТП 943, расположенной по ул. Ключевская, 87 г, в следующем объеме: замена кабельной линии марки ААШВ (3х95) мм²,  протяженностью 0,250 км, на кабельную линию марки ААБлУ (3х240) мм², протяженностью 0,250 км</t>
  </si>
  <si>
    <t>К_СТР09760КЛ</t>
  </si>
  <si>
    <t>Модернизация электрических сетей 10 кВ от ТП 6006, расположенной по адресу: пер. Средний, 5 Г, до ТП 6007, расположенной по адресу: Цветной бульвар, 1 Г, в следующем объеме: замена провода марки 3А-70 мм², протяженностью 0,467 км, на самонесущий провод марки СИП-3 (1х95) мм², протяженностью 0,467 км</t>
  </si>
  <si>
    <t>К_ИНФ08004</t>
  </si>
  <si>
    <t>Модернизация электрических сетей 0,4 кВ от ТП 2026 до жилого дома по ул. Ладо Кецховели, 75 А, в следующем объеме: а) замена двух кабельных линий от ТП 2026 до ВРУ-1 жилого дома по ул. Ладо Кецховели, 75 А марки АВВГ (3х185+1х70) мм², протяженностью 2х0,100 км, на две кабельные линии марки АВВГнг (А)-LS (4х185) мм², протяженностью 2х0,100 км; б) замена четырех кабельных линий от ТП 2026 до ВРУ-2 жилого дома по ул. Ладо Кецховели, 75 А марки АВВГ (3х185+1х70) мм², протяженностью 4х0,150 км, на четыре кабельные линии марки АВВГнг (А)-LS (4х185) мм², протяженностью 4х0,150 км</t>
  </si>
  <si>
    <t>К_ИНФ15358</t>
  </si>
  <si>
    <t>Модернизация электрических сетей 0,4 кВ от ТП 201, расположенной по пр. Свободный, 61 А,  до жилого дома по пр. Свободный, 59 А, в следующем объеме: замена двух кабельных линий марки ААШВ (4х95) мм², протяженностью 2х0,150 км, на две кабельные линии марки АВВГнг (А)-LS (4х150) мм², протяженностью 2х0,150 км</t>
  </si>
  <si>
    <t>К_ИНФ08348</t>
  </si>
  <si>
    <t>Модернизация электрических сетей 0,4 кВ от ТП 328 до жилых домов по ул. 60 лет Октября, 25, 31, 33, 37, в следующем объеме: а) замена двух кабельных линий от ТП 328 до жилого дома по ул. 60 лет Октября, 25  марки АСБ (3х35+1х16) мм², протяженностью 2х0,150 км, на две кабельные линии марки АВВГнг (А)-LS (4х120) мм², протяженностью 2х0,150 км; б) замена кабельной линии от ТП 328 до жилого дома по ул. 60 лет Октября, 31  марки АСБ (3х50+1х25) мм², протяженностью 0,130 км, на кабельную линию марки АВВГнг (А)-LS (4х120) мм², протяженностью 0,130 км; в) замена двух кабельных линий от ТП 328 до жилого дома по ул. 60 лет Октября, 33  марки АСБ (3х35+1х16) мм², протяженностью 2х0,050 км, на две кабельные линии марки АВВГнг (А)-LS (4х120) мм², протяженностью 2х0,050 км; г) замена кабельной линии от ТП 328 до жилого дома по ул. 60 лет Октября, 37  марки АПВБ (3х50+1х25) мм², протяженностью 0,060 км, на кабельную линию марки АВВГнг (А)-LS (4х120) мм², протяженностью 0,060 км</t>
  </si>
  <si>
    <t>К_СТР09764КЛН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</si>
</sst>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%"/>
    <numFmt numFmtId="165" formatCode="0.000%"/>
    <numFmt numFmtId="166" formatCode="0.0"/>
  </numFmts>
  <fonts count="15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color rgb="FF000000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2"/>
      <color theme="0" tint="-0.499984740745262"/>
      <name val="Times New Roman"/>
      <family val="1"/>
      <charset val="204"/>
    </font>
    <font>
      <sz val="1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2" fillId="0" borderId="0"/>
    <xf numFmtId="0" fontId="5" fillId="0" borderId="0"/>
    <xf numFmtId="0" fontId="1" fillId="0" borderId="0"/>
    <xf numFmtId="0" fontId="5" fillId="0" borderId="0"/>
  </cellStyleXfs>
  <cellXfs count="88">
    <xf numFmtId="0" fontId="0" fillId="0" borderId="0" xfId="0"/>
    <xf numFmtId="0" fontId="1" fillId="0" borderId="0" xfId="1" applyFont="1"/>
    <xf numFmtId="0" fontId="1" fillId="0" borderId="0" xfId="1" applyFont="1" applyAlignment="1">
      <alignment horizontal="left"/>
    </xf>
    <xf numFmtId="0" fontId="3" fillId="0" borderId="0" xfId="2" applyFont="1" applyFill="1" applyAlignment="1"/>
    <xf numFmtId="0" fontId="4" fillId="0" borderId="0" xfId="1" applyFont="1" applyAlignment="1">
      <alignment vertical="center" wrapText="1"/>
    </xf>
    <xf numFmtId="0" fontId="4" fillId="0" borderId="0" xfId="1" applyFont="1" applyAlignment="1">
      <alignment horizontal="right" vertical="center"/>
    </xf>
    <xf numFmtId="0" fontId="1" fillId="0" borderId="0" xfId="1" applyFont="1" applyFill="1"/>
    <xf numFmtId="0" fontId="3" fillId="0" borderId="0" xfId="2" applyFont="1" applyFill="1" applyAlignment="1">
      <alignment horizontal="left" wrapText="1"/>
    </xf>
    <xf numFmtId="0" fontId="3" fillId="0" borderId="0" xfId="2" applyFont="1" applyFill="1" applyAlignment="1">
      <alignment wrapText="1"/>
    </xf>
    <xf numFmtId="0" fontId="3" fillId="0" borderId="0" xfId="2" applyFont="1" applyFill="1"/>
    <xf numFmtId="0" fontId="4" fillId="0" borderId="0" xfId="1" applyFont="1" applyAlignment="1">
      <alignment wrapText="1"/>
    </xf>
    <xf numFmtId="0" fontId="4" fillId="0" borderId="0" xfId="1" applyFont="1" applyAlignment="1">
      <alignment horizontal="right"/>
    </xf>
    <xf numFmtId="0" fontId="6" fillId="0" borderId="0" xfId="3" applyFont="1" applyFill="1" applyBorder="1" applyAlignment="1">
      <alignment horizontal="center" vertical="center"/>
    </xf>
    <xf numFmtId="0" fontId="3" fillId="0" borderId="0" xfId="2" applyFont="1" applyAlignment="1">
      <alignment horizontal="center" vertical="center"/>
    </xf>
    <xf numFmtId="0" fontId="8" fillId="0" borderId="0" xfId="2" applyFont="1" applyAlignment="1">
      <alignment vertical="center"/>
    </xf>
    <xf numFmtId="0" fontId="3" fillId="0" borderId="0" xfId="2" applyFont="1" applyAlignment="1">
      <alignment vertical="top"/>
    </xf>
    <xf numFmtId="0" fontId="3" fillId="0" borderId="0" xfId="2" applyFont="1" applyAlignment="1">
      <alignment horizontal="center" vertical="center"/>
    </xf>
    <xf numFmtId="0" fontId="3" fillId="0" borderId="0" xfId="2" applyFont="1" applyAlignment="1">
      <alignment horizontal="left" vertical="center"/>
    </xf>
    <xf numFmtId="0" fontId="1" fillId="0" borderId="0" xfId="1" applyFont="1" applyFill="1" applyAlignment="1">
      <alignment horizontal="center" vertical="center"/>
    </xf>
    <xf numFmtId="0" fontId="6" fillId="0" borderId="0" xfId="3" applyFont="1" applyFill="1" applyBorder="1" applyAlignment="1">
      <alignment horizontal="center" vertical="center"/>
    </xf>
    <xf numFmtId="0" fontId="6" fillId="0" borderId="0" xfId="3" applyFont="1" applyFill="1" applyBorder="1" applyAlignment="1">
      <alignment horizontal="left" vertical="center"/>
    </xf>
    <xf numFmtId="0" fontId="1" fillId="0" borderId="0" xfId="1" applyFont="1" applyFill="1" applyAlignment="1">
      <alignment horizontal="center" vertical="center" wrapText="1"/>
    </xf>
    <xf numFmtId="0" fontId="1" fillId="0" borderId="0" xfId="1" applyFont="1" applyFill="1" applyAlignment="1">
      <alignment vertical="center"/>
    </xf>
    <xf numFmtId="0" fontId="10" fillId="0" borderId="1" xfId="4" applyFont="1" applyFill="1" applyBorder="1" applyAlignment="1">
      <alignment horizontal="center"/>
    </xf>
    <xf numFmtId="0" fontId="10" fillId="0" borderId="0" xfId="4" applyFont="1" applyFill="1" applyBorder="1" applyAlignment="1">
      <alignment horizontal="center"/>
    </xf>
    <xf numFmtId="0" fontId="10" fillId="0" borderId="0" xfId="4" applyFont="1" applyFill="1" applyBorder="1" applyAlignment="1"/>
    <xf numFmtId="0" fontId="11" fillId="0" borderId="2" xfId="5" applyFont="1" applyFill="1" applyBorder="1" applyAlignment="1">
      <alignment horizontal="center" vertical="center" wrapText="1"/>
    </xf>
    <xf numFmtId="0" fontId="11" fillId="0" borderId="3" xfId="5" applyFont="1" applyFill="1" applyBorder="1" applyAlignment="1">
      <alignment horizontal="left" vertical="center" wrapText="1"/>
    </xf>
    <xf numFmtId="0" fontId="11" fillId="0" borderId="3" xfId="5" applyFont="1" applyFill="1" applyBorder="1" applyAlignment="1">
      <alignment horizontal="center" vertical="center" wrapText="1"/>
    </xf>
    <xf numFmtId="0" fontId="11" fillId="0" borderId="4" xfId="5" applyFont="1" applyFill="1" applyBorder="1" applyAlignment="1">
      <alignment horizontal="center" vertical="center" wrapText="1"/>
    </xf>
    <xf numFmtId="0" fontId="11" fillId="0" borderId="5" xfId="5" applyFont="1" applyFill="1" applyBorder="1" applyAlignment="1">
      <alignment horizontal="center" vertical="center" wrapText="1"/>
    </xf>
    <xf numFmtId="0" fontId="1" fillId="0" borderId="3" xfId="1" applyFont="1" applyFill="1" applyBorder="1" applyAlignment="1">
      <alignment horizontal="center" vertical="center"/>
    </xf>
    <xf numFmtId="0" fontId="1" fillId="0" borderId="0" xfId="1" applyFont="1" applyFill="1" applyBorder="1"/>
    <xf numFmtId="0" fontId="11" fillId="0" borderId="6" xfId="5" applyFont="1" applyFill="1" applyBorder="1" applyAlignment="1">
      <alignment horizontal="center" vertical="center" wrapText="1"/>
    </xf>
    <xf numFmtId="0" fontId="11" fillId="0" borderId="7" xfId="5" applyFont="1" applyFill="1" applyBorder="1" applyAlignment="1">
      <alignment horizontal="center" vertical="center" wrapText="1"/>
    </xf>
    <xf numFmtId="0" fontId="11" fillId="0" borderId="8" xfId="5" applyFont="1" applyFill="1" applyBorder="1" applyAlignment="1">
      <alignment horizontal="center" vertical="center" wrapText="1"/>
    </xf>
    <xf numFmtId="0" fontId="11" fillId="0" borderId="9" xfId="5" applyFont="1" applyFill="1" applyBorder="1" applyAlignment="1">
      <alignment horizontal="center" vertical="center" wrapText="1"/>
    </xf>
    <xf numFmtId="0" fontId="11" fillId="0" borderId="10" xfId="5" applyFont="1" applyFill="1" applyBorder="1" applyAlignment="1">
      <alignment horizontal="center" vertical="center" wrapText="1"/>
    </xf>
    <xf numFmtId="0" fontId="11" fillId="0" borderId="11" xfId="5" applyFont="1" applyFill="1" applyBorder="1" applyAlignment="1">
      <alignment horizontal="center" vertical="center" wrapText="1"/>
    </xf>
    <xf numFmtId="0" fontId="11" fillId="0" borderId="3" xfId="5" applyFont="1" applyFill="1" applyBorder="1" applyAlignment="1">
      <alignment horizontal="center" vertical="center" wrapText="1"/>
    </xf>
    <xf numFmtId="0" fontId="12" fillId="0" borderId="3" xfId="5" applyFont="1" applyFill="1" applyBorder="1" applyAlignment="1">
      <alignment horizontal="center" vertical="center"/>
    </xf>
    <xf numFmtId="49" fontId="12" fillId="0" borderId="3" xfId="5" applyNumberFormat="1" applyFont="1" applyFill="1" applyBorder="1" applyAlignment="1">
      <alignment horizontal="center" vertical="center"/>
    </xf>
    <xf numFmtId="0" fontId="1" fillId="0" borderId="0" xfId="1" applyFont="1" applyFill="1" applyAlignment="1">
      <alignment horizontal="center"/>
    </xf>
    <xf numFmtId="0" fontId="1" fillId="0" borderId="0" xfId="1" applyFont="1" applyAlignment="1">
      <alignment horizontal="center"/>
    </xf>
    <xf numFmtId="2" fontId="3" fillId="0" borderId="3" xfId="2" applyNumberFormat="1" applyFont="1" applyFill="1" applyBorder="1" applyAlignment="1">
      <alignment horizontal="center" vertical="center"/>
    </xf>
    <xf numFmtId="2" fontId="3" fillId="0" borderId="3" xfId="2" applyNumberFormat="1" applyFont="1" applyFill="1" applyBorder="1" applyAlignment="1">
      <alignment horizontal="left" vertical="center" wrapText="1"/>
    </xf>
    <xf numFmtId="2" fontId="13" fillId="0" borderId="3" xfId="2" applyNumberFormat="1" applyFont="1" applyFill="1" applyBorder="1" applyAlignment="1">
      <alignment horizontal="center" vertical="center"/>
    </xf>
    <xf numFmtId="0" fontId="13" fillId="0" borderId="3" xfId="1" applyFont="1" applyBorder="1" applyAlignment="1">
      <alignment horizontal="center" vertical="center"/>
    </xf>
    <xf numFmtId="0" fontId="13" fillId="0" borderId="3" xfId="1" applyFont="1" applyFill="1" applyBorder="1" applyAlignment="1">
      <alignment horizontal="center" vertical="center"/>
    </xf>
    <xf numFmtId="2" fontId="3" fillId="0" borderId="3" xfId="2" applyNumberFormat="1" applyFont="1" applyBorder="1" applyAlignment="1">
      <alignment horizontal="center" vertical="center"/>
    </xf>
    <xf numFmtId="2" fontId="3" fillId="0" borderId="3" xfId="2" applyNumberFormat="1" applyFont="1" applyBorder="1" applyAlignment="1">
      <alignment horizontal="left" vertical="center" wrapText="1"/>
    </xf>
    <xf numFmtId="2" fontId="13" fillId="0" borderId="3" xfId="2" applyNumberFormat="1" applyFont="1" applyBorder="1" applyAlignment="1">
      <alignment horizontal="center" vertical="center"/>
    </xf>
    <xf numFmtId="2" fontId="8" fillId="2" borderId="3" xfId="2" applyNumberFormat="1" applyFont="1" applyFill="1" applyBorder="1" applyAlignment="1">
      <alignment horizontal="center" vertical="center"/>
    </xf>
    <xf numFmtId="2" fontId="8" fillId="2" borderId="3" xfId="2" applyNumberFormat="1" applyFont="1" applyFill="1" applyBorder="1" applyAlignment="1">
      <alignment horizontal="left" vertical="center" wrapText="1"/>
    </xf>
    <xf numFmtId="164" fontId="10" fillId="2" borderId="3" xfId="1" applyNumberFormat="1" applyFont="1" applyFill="1" applyBorder="1" applyAlignment="1">
      <alignment horizontal="center" vertical="center"/>
    </xf>
    <xf numFmtId="165" fontId="10" fillId="2" borderId="3" xfId="1" applyNumberFormat="1" applyFont="1" applyFill="1" applyBorder="1" applyAlignment="1">
      <alignment horizontal="center" vertical="center"/>
    </xf>
    <xf numFmtId="0" fontId="10" fillId="2" borderId="3" xfId="1" applyFont="1" applyFill="1" applyBorder="1" applyAlignment="1">
      <alignment horizontal="center" vertical="center"/>
    </xf>
    <xf numFmtId="0" fontId="10" fillId="2" borderId="0" xfId="1" applyFont="1" applyFill="1"/>
    <xf numFmtId="2" fontId="8" fillId="3" borderId="3" xfId="2" applyNumberFormat="1" applyFont="1" applyFill="1" applyBorder="1" applyAlignment="1">
      <alignment horizontal="center" vertical="center"/>
    </xf>
    <xf numFmtId="2" fontId="8" fillId="3" borderId="3" xfId="2" applyNumberFormat="1" applyFont="1" applyFill="1" applyBorder="1" applyAlignment="1">
      <alignment horizontal="left" vertical="center" wrapText="1"/>
    </xf>
    <xf numFmtId="164" fontId="10" fillId="3" borderId="3" xfId="1" applyNumberFormat="1" applyFont="1" applyFill="1" applyBorder="1" applyAlignment="1">
      <alignment horizontal="center" vertical="center"/>
    </xf>
    <xf numFmtId="165" fontId="10" fillId="3" borderId="3" xfId="1" applyNumberFormat="1" applyFont="1" applyFill="1" applyBorder="1" applyAlignment="1">
      <alignment horizontal="center" vertical="center"/>
    </xf>
    <xf numFmtId="0" fontId="10" fillId="3" borderId="3" xfId="1" applyFont="1" applyFill="1" applyBorder="1" applyAlignment="1">
      <alignment horizontal="center" vertical="center"/>
    </xf>
    <xf numFmtId="0" fontId="10" fillId="3" borderId="0" xfId="1" applyFont="1" applyFill="1"/>
    <xf numFmtId="2" fontId="3" fillId="4" borderId="3" xfId="2" applyNumberFormat="1" applyFont="1" applyFill="1" applyBorder="1" applyAlignment="1">
      <alignment horizontal="center" vertical="center"/>
    </xf>
    <xf numFmtId="2" fontId="3" fillId="4" borderId="3" xfId="2" applyNumberFormat="1" applyFont="1" applyFill="1" applyBorder="1" applyAlignment="1">
      <alignment horizontal="left" vertical="center" wrapText="1"/>
    </xf>
    <xf numFmtId="164" fontId="1" fillId="4" borderId="3" xfId="1" applyNumberFormat="1" applyFont="1" applyFill="1" applyBorder="1" applyAlignment="1">
      <alignment horizontal="center" vertical="center"/>
    </xf>
    <xf numFmtId="0" fontId="1" fillId="4" borderId="3" xfId="1" applyFont="1" applyFill="1" applyBorder="1" applyAlignment="1">
      <alignment horizontal="center" vertical="center"/>
    </xf>
    <xf numFmtId="0" fontId="1" fillId="4" borderId="0" xfId="1" applyFont="1" applyFill="1"/>
    <xf numFmtId="2" fontId="3" fillId="5" borderId="3" xfId="2" applyNumberFormat="1" applyFont="1" applyFill="1" applyBorder="1" applyAlignment="1">
      <alignment horizontal="center" vertical="center"/>
    </xf>
    <xf numFmtId="2" fontId="3" fillId="5" borderId="3" xfId="2" applyNumberFormat="1" applyFont="1" applyFill="1" applyBorder="1" applyAlignment="1">
      <alignment horizontal="left" vertical="center" wrapText="1"/>
    </xf>
    <xf numFmtId="0" fontId="1" fillId="5" borderId="3" xfId="1" applyFont="1" applyFill="1" applyBorder="1" applyAlignment="1">
      <alignment horizontal="center" vertical="center"/>
    </xf>
    <xf numFmtId="0" fontId="13" fillId="5" borderId="3" xfId="1" applyFont="1" applyFill="1" applyBorder="1" applyAlignment="1">
      <alignment horizontal="center" vertical="center"/>
    </xf>
    <xf numFmtId="0" fontId="1" fillId="5" borderId="0" xfId="1" applyFont="1" applyFill="1"/>
    <xf numFmtId="164" fontId="1" fillId="0" borderId="3" xfId="1" applyNumberFormat="1" applyFont="1" applyFill="1" applyBorder="1" applyAlignment="1">
      <alignment horizontal="center" vertical="center"/>
    </xf>
    <xf numFmtId="10" fontId="1" fillId="0" borderId="3" xfId="1" applyNumberFormat="1" applyFont="1" applyFill="1" applyBorder="1" applyAlignment="1">
      <alignment horizontal="center" vertical="center"/>
    </xf>
    <xf numFmtId="0" fontId="1" fillId="0" borderId="3" xfId="1" applyFont="1" applyFill="1" applyBorder="1" applyAlignment="1">
      <alignment horizontal="center" vertical="center"/>
    </xf>
    <xf numFmtId="10" fontId="1" fillId="4" borderId="3" xfId="1" applyNumberFormat="1" applyFont="1" applyFill="1" applyBorder="1" applyAlignment="1">
      <alignment horizontal="center" vertical="center"/>
    </xf>
    <xf numFmtId="165" fontId="1" fillId="5" borderId="3" xfId="1" applyNumberFormat="1" applyFont="1" applyFill="1" applyBorder="1" applyAlignment="1">
      <alignment horizontal="center" vertical="center"/>
    </xf>
    <xf numFmtId="2" fontId="3" fillId="0" borderId="2" xfId="2" applyNumberFormat="1" applyFont="1" applyFill="1" applyBorder="1" applyAlignment="1">
      <alignment horizontal="center" vertical="center"/>
    </xf>
    <xf numFmtId="2" fontId="3" fillId="0" borderId="2" xfId="2" applyNumberFormat="1" applyFont="1" applyFill="1" applyBorder="1" applyAlignment="1">
      <alignment horizontal="left" vertical="center" wrapText="1"/>
    </xf>
    <xf numFmtId="0" fontId="13" fillId="0" borderId="2" xfId="1" applyFont="1" applyFill="1" applyBorder="1" applyAlignment="1">
      <alignment horizontal="center" vertical="center"/>
    </xf>
    <xf numFmtId="165" fontId="1" fillId="0" borderId="2" xfId="1" applyNumberFormat="1" applyFont="1" applyFill="1" applyBorder="1" applyAlignment="1">
      <alignment horizontal="center" vertical="center"/>
    </xf>
    <xf numFmtId="0" fontId="1" fillId="0" borderId="2" xfId="1" applyFont="1" applyFill="1" applyBorder="1" applyAlignment="1">
      <alignment horizontal="center" vertical="center"/>
    </xf>
    <xf numFmtId="165" fontId="1" fillId="0" borderId="3" xfId="1" applyNumberFormat="1" applyFont="1" applyFill="1" applyBorder="1" applyAlignment="1">
      <alignment horizontal="center" vertical="center"/>
    </xf>
    <xf numFmtId="166" fontId="1" fillId="0" borderId="2" xfId="1" applyNumberFormat="1" applyFont="1" applyFill="1" applyBorder="1" applyAlignment="1">
      <alignment horizontal="center" vertical="center"/>
    </xf>
    <xf numFmtId="0" fontId="14" fillId="0" borderId="0" xfId="1" applyFont="1" applyAlignment="1">
      <alignment wrapText="1"/>
    </xf>
    <xf numFmtId="0" fontId="14" fillId="0" borderId="0" xfId="1" applyFont="1" applyAlignment="1">
      <alignment horizontal="left" wrapText="1"/>
    </xf>
  </cellXfs>
  <cellStyles count="6">
    <cellStyle name="Обычный" xfId="0" builtinId="0"/>
    <cellStyle name="Обычный 3" xfId="1"/>
    <cellStyle name="Обычный 4" xfId="3"/>
    <cellStyle name="Обычный 5" xfId="5"/>
    <cellStyle name="Обычный 7" xfId="2"/>
    <cellStyle name="Обычный_Форматы по компаниям_last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92</xdr:row>
      <xdr:rowOff>0</xdr:rowOff>
    </xdr:from>
    <xdr:ext cx="4179094" cy="1214438"/>
    <xdr:sp macro="" textlink="">
      <xdr:nvSpPr>
        <xdr:cNvPr id="2" name="TextBox 1"/>
        <xdr:cNvSpPr txBox="1"/>
      </xdr:nvSpPr>
      <xdr:spPr>
        <a:xfrm>
          <a:off x="0" y="63331725"/>
          <a:ext cx="4179094" cy="1214438"/>
        </a:xfrm>
        <a:prstGeom prst="rect">
          <a:avLst/>
        </a:prstGeom>
        <a:noFill/>
        <a:ln w="15875" cap="rnd"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r>
            <a:rPr lang="ru-RU" sz="110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ДОКУМЕНТ</a:t>
          </a:r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ПОДПИСАН ЭЛЕКТРОННОЙ ПОДПИСЬЮ</a:t>
          </a:r>
          <a:endParaRPr lang="ru-RU">
            <a:effectLst/>
          </a:endParaRPr>
        </a:p>
        <a:p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СВЕДЕНИЯ О СЕРТИФИКАТЕ ЭП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Владелец: Гончеров Олег Васильевич.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Серийный номер: </a:t>
          </a:r>
          <a:r>
            <a:rPr lang="en-US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01 09 5f 35 00 17 ab 52 be 42 67 b0 8a ee 16 db 91 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Срок</a:t>
          </a:r>
          <a:r>
            <a:rPr lang="ru-RU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действия:</a:t>
          </a:r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с 02.12.2019 по 25.12.2020. </a:t>
          </a:r>
          <a:endParaRPr lang="ru-RU">
            <a:effectLst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AR93"/>
  <sheetViews>
    <sheetView tabSelected="1" view="pageBreakPreview" topLeftCell="A4" zoomScale="70" zoomScaleNormal="100" zoomScaleSheetLayoutView="70" workbookViewId="0">
      <selection activeCell="A4" sqref="A1:XFD1048576"/>
    </sheetView>
  </sheetViews>
  <sheetFormatPr defaultRowHeight="15.75" x14ac:dyDescent="0.25"/>
  <cols>
    <col min="1" max="1" width="13.7109375" style="1" customWidth="1"/>
    <col min="2" max="2" width="78.28515625" style="2" customWidth="1"/>
    <col min="3" max="3" width="22.7109375" style="1" customWidth="1"/>
    <col min="4" max="4" width="27.5703125" style="1" customWidth="1"/>
    <col min="5" max="5" width="26.42578125" style="1" customWidth="1"/>
    <col min="6" max="6" width="22.7109375" style="1" customWidth="1"/>
    <col min="7" max="7" width="5.28515625" style="1" customWidth="1"/>
    <col min="8" max="8" width="5" style="1" customWidth="1"/>
    <col min="9" max="10" width="3.85546875" style="1" customWidth="1"/>
    <col min="11" max="11" width="4.7109375" style="1" customWidth="1"/>
    <col min="12" max="14" width="6.5703125" style="1" customWidth="1"/>
    <col min="15" max="15" width="4.42578125" style="1" customWidth="1"/>
    <col min="16" max="16" width="5.140625" style="1" customWidth="1"/>
    <col min="17" max="17" width="4.42578125" style="1" customWidth="1"/>
    <col min="18" max="18" width="5" style="1" customWidth="1"/>
    <col min="19" max="21" width="6.5703125" style="1" customWidth="1"/>
    <col min="22" max="22" width="7" style="1" customWidth="1"/>
    <col min="23" max="23" width="6.5703125" style="1" customWidth="1"/>
    <col min="24" max="24" width="7.42578125" style="1" customWidth="1"/>
    <col min="25" max="25" width="4" style="1" customWidth="1"/>
    <col min="26" max="26" width="6.5703125" style="1" customWidth="1"/>
    <col min="27" max="27" width="18.42578125" style="1" customWidth="1"/>
    <col min="28" max="28" width="24.28515625" style="1" customWidth="1"/>
    <col min="29" max="29" width="14.42578125" style="1" customWidth="1"/>
    <col min="30" max="30" width="25.5703125" style="1" customWidth="1"/>
    <col min="31" max="31" width="12.42578125" style="1" customWidth="1"/>
    <col min="32" max="32" width="19.85546875" style="1" customWidth="1"/>
    <col min="33" max="34" width="4.7109375" style="1" customWidth="1"/>
    <col min="35" max="35" width="4.28515625" style="1" customWidth="1"/>
    <col min="36" max="36" width="4.42578125" style="1" customWidth="1"/>
    <col min="37" max="37" width="5.140625" style="1" customWidth="1"/>
    <col min="38" max="38" width="5.7109375" style="1" customWidth="1"/>
    <col min="39" max="39" width="6.28515625" style="1" customWidth="1"/>
    <col min="40" max="40" width="6.5703125" style="1" customWidth="1"/>
    <col min="41" max="41" width="6.28515625" style="1" customWidth="1"/>
    <col min="42" max="43" width="5.7109375" style="1" customWidth="1"/>
    <col min="44" max="44" width="14.7109375" style="1" customWidth="1"/>
    <col min="45" max="54" width="5.7109375" style="1" customWidth="1"/>
    <col min="55" max="16384" width="9.140625" style="1"/>
  </cols>
  <sheetData>
    <row r="1" spans="1:44" ht="18.75" x14ac:dyDescent="0.25">
      <c r="D1" s="3"/>
      <c r="E1" s="3" t="s">
        <v>0</v>
      </c>
      <c r="F1" s="3"/>
      <c r="G1" s="4"/>
      <c r="J1" s="5"/>
      <c r="K1" s="6"/>
      <c r="L1" s="6"/>
    </row>
    <row r="2" spans="1:44" ht="50.25" customHeight="1" x14ac:dyDescent="0.25">
      <c r="E2" s="7" t="s">
        <v>1</v>
      </c>
      <c r="F2" s="7"/>
      <c r="G2" s="8"/>
      <c r="H2" s="8"/>
      <c r="I2" s="8"/>
      <c r="J2" s="8"/>
      <c r="K2" s="6"/>
      <c r="L2" s="6"/>
    </row>
    <row r="3" spans="1:44" ht="18.75" x14ac:dyDescent="0.3">
      <c r="D3" s="9"/>
      <c r="E3" s="9" t="s">
        <v>2</v>
      </c>
      <c r="F3" s="9"/>
      <c r="G3" s="10"/>
      <c r="J3" s="11"/>
      <c r="K3" s="6"/>
      <c r="L3" s="6"/>
    </row>
    <row r="4" spans="1:44" ht="18.75" x14ac:dyDescent="0.3">
      <c r="D4" s="9"/>
      <c r="E4" s="9"/>
      <c r="F4" s="9"/>
      <c r="G4" s="10"/>
      <c r="J4" s="11"/>
      <c r="K4" s="6"/>
      <c r="L4" s="6"/>
    </row>
    <row r="5" spans="1:44" x14ac:dyDescent="0.25">
      <c r="A5" s="12" t="s">
        <v>3</v>
      </c>
      <c r="B5" s="12"/>
      <c r="C5" s="12"/>
      <c r="D5" s="12"/>
      <c r="E5" s="12"/>
      <c r="F5" s="12"/>
      <c r="G5" s="6"/>
      <c r="H5" s="6"/>
      <c r="I5" s="6"/>
      <c r="J5" s="6"/>
      <c r="K5" s="6"/>
      <c r="L5" s="6"/>
    </row>
    <row r="6" spans="1:44" x14ac:dyDescent="0.25">
      <c r="G6" s="6"/>
      <c r="H6" s="6"/>
      <c r="I6" s="6"/>
      <c r="J6" s="6"/>
      <c r="K6" s="6"/>
      <c r="L6" s="6"/>
    </row>
    <row r="7" spans="1:44" x14ac:dyDescent="0.25">
      <c r="A7" s="13" t="s">
        <v>4</v>
      </c>
      <c r="B7" s="13"/>
      <c r="C7" s="13"/>
      <c r="D7" s="13"/>
      <c r="E7" s="13"/>
      <c r="F7" s="13"/>
      <c r="G7" s="14"/>
      <c r="H7" s="14"/>
      <c r="I7" s="14"/>
      <c r="J7" s="14"/>
      <c r="K7" s="14"/>
      <c r="L7" s="14"/>
      <c r="M7" s="14"/>
      <c r="N7" s="14"/>
      <c r="O7" s="14"/>
      <c r="P7" s="14"/>
      <c r="Q7" s="14"/>
      <c r="R7" s="14"/>
      <c r="S7" s="14"/>
      <c r="T7" s="14"/>
      <c r="U7" s="14"/>
      <c r="V7" s="14"/>
      <c r="W7" s="14"/>
      <c r="X7" s="14"/>
      <c r="Y7" s="14"/>
      <c r="Z7" s="14"/>
      <c r="AA7" s="14"/>
      <c r="AB7" s="14"/>
      <c r="AC7" s="14"/>
      <c r="AD7" s="14"/>
      <c r="AE7" s="14"/>
      <c r="AF7" s="14"/>
      <c r="AG7" s="14"/>
      <c r="AH7" s="14"/>
      <c r="AI7" s="14"/>
      <c r="AJ7" s="14"/>
      <c r="AK7" s="14"/>
      <c r="AL7" s="14"/>
      <c r="AM7" s="14"/>
      <c r="AN7" s="14"/>
      <c r="AO7" s="14"/>
      <c r="AP7" s="14"/>
      <c r="AQ7" s="14"/>
      <c r="AR7" s="14"/>
    </row>
    <row r="8" spans="1:44" x14ac:dyDescent="0.25">
      <c r="A8" s="13" t="s">
        <v>5</v>
      </c>
      <c r="B8" s="13"/>
      <c r="C8" s="13"/>
      <c r="D8" s="13"/>
      <c r="E8" s="13"/>
      <c r="F8" s="13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</row>
    <row r="9" spans="1:44" x14ac:dyDescent="0.25">
      <c r="A9" s="16"/>
      <c r="B9" s="17"/>
      <c r="C9" s="16"/>
      <c r="D9" s="16"/>
      <c r="E9" s="16"/>
      <c r="F9" s="16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</row>
    <row r="10" spans="1:44" x14ac:dyDescent="0.25">
      <c r="A10" s="18" t="s">
        <v>6</v>
      </c>
      <c r="B10" s="18"/>
      <c r="C10" s="18"/>
      <c r="D10" s="18"/>
      <c r="E10" s="18"/>
      <c r="F10" s="18"/>
      <c r="G10" s="6"/>
      <c r="H10" s="6"/>
      <c r="I10" s="6"/>
      <c r="J10" s="6"/>
      <c r="K10" s="6"/>
      <c r="L10" s="6"/>
    </row>
    <row r="11" spans="1:44" x14ac:dyDescent="0.25">
      <c r="A11" s="19"/>
      <c r="B11" s="20"/>
      <c r="C11" s="19"/>
      <c r="D11" s="19"/>
      <c r="E11" s="19"/>
      <c r="F11" s="19"/>
      <c r="G11" s="6"/>
      <c r="H11" s="6"/>
      <c r="I11" s="6"/>
      <c r="J11" s="6"/>
      <c r="K11" s="6"/>
      <c r="L11" s="6"/>
    </row>
    <row r="12" spans="1:44" ht="51.75" customHeight="1" x14ac:dyDescent="0.25">
      <c r="A12" s="21" t="s">
        <v>7</v>
      </c>
      <c r="B12" s="21"/>
      <c r="C12" s="21"/>
      <c r="D12" s="21"/>
      <c r="E12" s="21"/>
      <c r="F12" s="21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2"/>
    </row>
    <row r="13" spans="1:44" x14ac:dyDescent="0.25">
      <c r="A13" s="23"/>
      <c r="B13" s="23"/>
      <c r="C13" s="23"/>
      <c r="D13" s="24"/>
      <c r="E13" s="24"/>
      <c r="F13" s="25"/>
      <c r="G13" s="25"/>
      <c r="H13" s="25"/>
      <c r="I13" s="25"/>
      <c r="J13" s="25"/>
      <c r="K13" s="25"/>
      <c r="L13" s="25"/>
      <c r="M13" s="25"/>
      <c r="N13" s="25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  <c r="AJ13" s="6"/>
    </row>
    <row r="14" spans="1:44" ht="15.75" customHeight="1" x14ac:dyDescent="0.25">
      <c r="A14" s="26" t="s">
        <v>8</v>
      </c>
      <c r="B14" s="27" t="s">
        <v>9</v>
      </c>
      <c r="C14" s="28" t="s">
        <v>10</v>
      </c>
      <c r="D14" s="29" t="s">
        <v>11</v>
      </c>
      <c r="E14" s="30"/>
      <c r="F14" s="31" t="s">
        <v>12</v>
      </c>
      <c r="G14" s="32"/>
      <c r="H14" s="32"/>
      <c r="I14" s="32"/>
      <c r="J14" s="32"/>
      <c r="K14" s="32"/>
      <c r="L14" s="32"/>
      <c r="M14" s="32"/>
      <c r="N14" s="32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</row>
    <row r="15" spans="1:44" ht="132" customHeight="1" x14ac:dyDescent="0.25">
      <c r="A15" s="33"/>
      <c r="B15" s="27"/>
      <c r="C15" s="28"/>
      <c r="D15" s="34"/>
      <c r="E15" s="35"/>
      <c r="F15" s="31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</row>
    <row r="16" spans="1:44" ht="140.25" customHeight="1" x14ac:dyDescent="0.25">
      <c r="A16" s="33"/>
      <c r="B16" s="27"/>
      <c r="C16" s="28"/>
      <c r="D16" s="36" t="s">
        <v>13</v>
      </c>
      <c r="E16" s="37"/>
      <c r="F16" s="31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</row>
    <row r="17" spans="1:36" ht="31.5" x14ac:dyDescent="0.25">
      <c r="A17" s="38"/>
      <c r="B17" s="27"/>
      <c r="C17" s="28"/>
      <c r="D17" s="39" t="s">
        <v>14</v>
      </c>
      <c r="E17" s="39" t="s">
        <v>15</v>
      </c>
      <c r="F17" s="31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6"/>
      <c r="AJ17" s="6"/>
    </row>
    <row r="18" spans="1:36" s="43" customFormat="1" x14ac:dyDescent="0.25">
      <c r="A18" s="40">
        <v>1</v>
      </c>
      <c r="B18" s="40">
        <v>2</v>
      </c>
      <c r="C18" s="40">
        <v>3</v>
      </c>
      <c r="D18" s="41" t="s">
        <v>16</v>
      </c>
      <c r="E18" s="41" t="s">
        <v>17</v>
      </c>
      <c r="F18" s="41" t="s">
        <v>18</v>
      </c>
      <c r="G18" s="42"/>
      <c r="H18" s="42"/>
      <c r="I18" s="42"/>
      <c r="J18" s="42"/>
      <c r="K18" s="42"/>
      <c r="L18" s="42"/>
      <c r="M18" s="42"/>
      <c r="N18" s="42"/>
      <c r="O18" s="42"/>
      <c r="P18" s="42"/>
      <c r="Q18" s="42"/>
      <c r="R18" s="42"/>
      <c r="S18" s="42"/>
      <c r="T18" s="42"/>
      <c r="U18" s="42"/>
      <c r="V18" s="42"/>
      <c r="W18" s="42"/>
      <c r="X18" s="42"/>
      <c r="Y18" s="42"/>
      <c r="Z18" s="42"/>
      <c r="AA18" s="42"/>
      <c r="AB18" s="42"/>
      <c r="AC18" s="42"/>
      <c r="AD18" s="42"/>
      <c r="AE18" s="42"/>
      <c r="AF18" s="42"/>
      <c r="AG18" s="42"/>
      <c r="AH18" s="42"/>
      <c r="AI18" s="42"/>
      <c r="AJ18" s="42"/>
    </row>
    <row r="19" spans="1:36" s="6" customFormat="1" x14ac:dyDescent="0.25">
      <c r="A19" s="44" t="s">
        <v>19</v>
      </c>
      <c r="B19" s="45" t="s">
        <v>20</v>
      </c>
      <c r="C19" s="46" t="s">
        <v>21</v>
      </c>
      <c r="D19" s="47" t="s">
        <v>21</v>
      </c>
      <c r="E19" s="47" t="s">
        <v>21</v>
      </c>
      <c r="F19" s="48" t="s">
        <v>21</v>
      </c>
    </row>
    <row r="20" spans="1:36" s="6" customFormat="1" x14ac:dyDescent="0.25">
      <c r="A20" s="44" t="s">
        <v>22</v>
      </c>
      <c r="B20" s="45" t="s">
        <v>23</v>
      </c>
      <c r="C20" s="46" t="s">
        <v>21</v>
      </c>
      <c r="D20" s="47" t="s">
        <v>21</v>
      </c>
      <c r="E20" s="47" t="s">
        <v>21</v>
      </c>
      <c r="F20" s="48" t="s">
        <v>21</v>
      </c>
    </row>
    <row r="21" spans="1:36" s="6" customFormat="1" x14ac:dyDescent="0.25">
      <c r="A21" s="44" t="s">
        <v>24</v>
      </c>
      <c r="B21" s="45" t="s">
        <v>25</v>
      </c>
      <c r="C21" s="46" t="s">
        <v>21</v>
      </c>
      <c r="D21" s="47" t="s">
        <v>21</v>
      </c>
      <c r="E21" s="47" t="s">
        <v>21</v>
      </c>
      <c r="F21" s="48" t="s">
        <v>21</v>
      </c>
    </row>
    <row r="22" spans="1:36" ht="31.5" x14ac:dyDescent="0.25">
      <c r="A22" s="49" t="s">
        <v>26</v>
      </c>
      <c r="B22" s="50" t="s">
        <v>27</v>
      </c>
      <c r="C22" s="51" t="s">
        <v>21</v>
      </c>
      <c r="D22" s="47" t="s">
        <v>21</v>
      </c>
      <c r="E22" s="47" t="s">
        <v>21</v>
      </c>
      <c r="F22" s="47" t="s">
        <v>21</v>
      </c>
    </row>
    <row r="23" spans="1:36" x14ac:dyDescent="0.25">
      <c r="A23" s="49" t="s">
        <v>28</v>
      </c>
      <c r="B23" s="50" t="s">
        <v>29</v>
      </c>
      <c r="C23" s="51" t="s">
        <v>21</v>
      </c>
      <c r="D23" s="47" t="s">
        <v>21</v>
      </c>
      <c r="E23" s="47" t="s">
        <v>21</v>
      </c>
      <c r="F23" s="47" t="s">
        <v>21</v>
      </c>
    </row>
    <row r="24" spans="1:36" ht="31.5" x14ac:dyDescent="0.25">
      <c r="A24" s="49" t="s">
        <v>30</v>
      </c>
      <c r="B24" s="50" t="s">
        <v>31</v>
      </c>
      <c r="C24" s="51" t="s">
        <v>21</v>
      </c>
      <c r="D24" s="47" t="s">
        <v>21</v>
      </c>
      <c r="E24" s="47" t="s">
        <v>21</v>
      </c>
      <c r="F24" s="47" t="s">
        <v>21</v>
      </c>
    </row>
    <row r="25" spans="1:36" x14ac:dyDescent="0.25">
      <c r="A25" s="49" t="s">
        <v>32</v>
      </c>
      <c r="B25" s="50" t="s">
        <v>33</v>
      </c>
      <c r="C25" s="51" t="s">
        <v>21</v>
      </c>
      <c r="D25" s="47" t="s">
        <v>21</v>
      </c>
      <c r="E25" s="47" t="s">
        <v>21</v>
      </c>
      <c r="F25" s="47" t="s">
        <v>21</v>
      </c>
    </row>
    <row r="26" spans="1:36" s="57" customFormat="1" x14ac:dyDescent="0.25">
      <c r="A26" s="52" t="s">
        <v>34</v>
      </c>
      <c r="B26" s="53" t="s">
        <v>35</v>
      </c>
      <c r="C26" s="52" t="s">
        <v>21</v>
      </c>
      <c r="D26" s="54">
        <f>D47</f>
        <v>5.0057546229512391E-4</v>
      </c>
      <c r="E26" s="55">
        <f>E47</f>
        <v>2.5970485082028396E-5</v>
      </c>
      <c r="F26" s="56" t="s">
        <v>36</v>
      </c>
    </row>
    <row r="27" spans="1:36" x14ac:dyDescent="0.25">
      <c r="A27" s="49" t="s">
        <v>37</v>
      </c>
      <c r="B27" s="50" t="s">
        <v>38</v>
      </c>
      <c r="C27" s="51" t="s">
        <v>39</v>
      </c>
      <c r="D27" s="47" t="s">
        <v>21</v>
      </c>
      <c r="E27" s="47" t="s">
        <v>21</v>
      </c>
      <c r="F27" s="47" t="s">
        <v>21</v>
      </c>
    </row>
    <row r="28" spans="1:36" ht="31.5" x14ac:dyDescent="0.25">
      <c r="A28" s="49" t="s">
        <v>40</v>
      </c>
      <c r="B28" s="50" t="s">
        <v>41</v>
      </c>
      <c r="C28" s="51" t="s">
        <v>39</v>
      </c>
      <c r="D28" s="47" t="s">
        <v>21</v>
      </c>
      <c r="E28" s="47" t="s">
        <v>21</v>
      </c>
      <c r="F28" s="47" t="s">
        <v>21</v>
      </c>
    </row>
    <row r="29" spans="1:36" ht="31.5" x14ac:dyDescent="0.25">
      <c r="A29" s="49" t="s">
        <v>42</v>
      </c>
      <c r="B29" s="50" t="s">
        <v>43</v>
      </c>
      <c r="C29" s="51" t="s">
        <v>21</v>
      </c>
      <c r="D29" s="47" t="s">
        <v>21</v>
      </c>
      <c r="E29" s="47" t="s">
        <v>21</v>
      </c>
      <c r="F29" s="47" t="s">
        <v>21</v>
      </c>
    </row>
    <row r="30" spans="1:36" ht="31.5" x14ac:dyDescent="0.25">
      <c r="A30" s="49" t="s">
        <v>44</v>
      </c>
      <c r="B30" s="50" t="s">
        <v>45</v>
      </c>
      <c r="C30" s="51" t="s">
        <v>21</v>
      </c>
      <c r="D30" s="47" t="s">
        <v>21</v>
      </c>
      <c r="E30" s="47" t="s">
        <v>21</v>
      </c>
      <c r="F30" s="47" t="s">
        <v>21</v>
      </c>
    </row>
    <row r="31" spans="1:36" ht="31.5" x14ac:dyDescent="0.25">
      <c r="A31" s="49" t="s">
        <v>46</v>
      </c>
      <c r="B31" s="50" t="s">
        <v>47</v>
      </c>
      <c r="C31" s="51" t="s">
        <v>21</v>
      </c>
      <c r="D31" s="47" t="s">
        <v>21</v>
      </c>
      <c r="E31" s="47" t="s">
        <v>21</v>
      </c>
      <c r="F31" s="47" t="s">
        <v>21</v>
      </c>
    </row>
    <row r="32" spans="1:36" ht="31.5" x14ac:dyDescent="0.25">
      <c r="A32" s="49" t="s">
        <v>48</v>
      </c>
      <c r="B32" s="50" t="s">
        <v>49</v>
      </c>
      <c r="C32" s="51" t="s">
        <v>39</v>
      </c>
      <c r="D32" s="47" t="s">
        <v>21</v>
      </c>
      <c r="E32" s="47" t="s">
        <v>21</v>
      </c>
      <c r="F32" s="47" t="s">
        <v>21</v>
      </c>
    </row>
    <row r="33" spans="1:6" ht="47.25" x14ac:dyDescent="0.25">
      <c r="A33" s="49" t="s">
        <v>50</v>
      </c>
      <c r="B33" s="50" t="s">
        <v>51</v>
      </c>
      <c r="C33" s="51" t="s">
        <v>39</v>
      </c>
      <c r="D33" s="47" t="s">
        <v>21</v>
      </c>
      <c r="E33" s="47" t="s">
        <v>21</v>
      </c>
      <c r="F33" s="47" t="s">
        <v>21</v>
      </c>
    </row>
    <row r="34" spans="1:6" ht="31.5" x14ac:dyDescent="0.25">
      <c r="A34" s="49" t="s">
        <v>52</v>
      </c>
      <c r="B34" s="50" t="s">
        <v>53</v>
      </c>
      <c r="C34" s="51" t="s">
        <v>39</v>
      </c>
      <c r="D34" s="47" t="s">
        <v>21</v>
      </c>
      <c r="E34" s="47" t="s">
        <v>21</v>
      </c>
      <c r="F34" s="47" t="s">
        <v>21</v>
      </c>
    </row>
    <row r="35" spans="1:6" ht="31.5" x14ac:dyDescent="0.25">
      <c r="A35" s="49" t="s">
        <v>54</v>
      </c>
      <c r="B35" s="50" t="s">
        <v>55</v>
      </c>
      <c r="C35" s="51" t="s">
        <v>39</v>
      </c>
      <c r="D35" s="47" t="s">
        <v>21</v>
      </c>
      <c r="E35" s="47" t="s">
        <v>21</v>
      </c>
      <c r="F35" s="47" t="s">
        <v>21</v>
      </c>
    </row>
    <row r="36" spans="1:6" ht="31.5" x14ac:dyDescent="0.25">
      <c r="A36" s="49" t="s">
        <v>56</v>
      </c>
      <c r="B36" s="50" t="s">
        <v>57</v>
      </c>
      <c r="C36" s="51" t="s">
        <v>39</v>
      </c>
      <c r="D36" s="47" t="s">
        <v>21</v>
      </c>
      <c r="E36" s="47" t="s">
        <v>21</v>
      </c>
      <c r="F36" s="47" t="s">
        <v>21</v>
      </c>
    </row>
    <row r="37" spans="1:6" ht="63" x14ac:dyDescent="0.25">
      <c r="A37" s="49" t="s">
        <v>56</v>
      </c>
      <c r="B37" s="50" t="s">
        <v>58</v>
      </c>
      <c r="C37" s="51" t="s">
        <v>39</v>
      </c>
      <c r="D37" s="47" t="s">
        <v>21</v>
      </c>
      <c r="E37" s="47" t="s">
        <v>21</v>
      </c>
      <c r="F37" s="47" t="s">
        <v>21</v>
      </c>
    </row>
    <row r="38" spans="1:6" ht="63" x14ac:dyDescent="0.25">
      <c r="A38" s="49" t="s">
        <v>56</v>
      </c>
      <c r="B38" s="50" t="s">
        <v>59</v>
      </c>
      <c r="C38" s="51" t="s">
        <v>39</v>
      </c>
      <c r="D38" s="47" t="s">
        <v>21</v>
      </c>
      <c r="E38" s="47" t="s">
        <v>21</v>
      </c>
      <c r="F38" s="47" t="s">
        <v>21</v>
      </c>
    </row>
    <row r="39" spans="1:6" ht="63" x14ac:dyDescent="0.25">
      <c r="A39" s="49" t="s">
        <v>56</v>
      </c>
      <c r="B39" s="50" t="s">
        <v>60</v>
      </c>
      <c r="C39" s="51" t="s">
        <v>39</v>
      </c>
      <c r="D39" s="47" t="s">
        <v>21</v>
      </c>
      <c r="E39" s="47" t="s">
        <v>21</v>
      </c>
      <c r="F39" s="47" t="s">
        <v>21</v>
      </c>
    </row>
    <row r="40" spans="1:6" ht="31.5" x14ac:dyDescent="0.25">
      <c r="A40" s="49" t="s">
        <v>61</v>
      </c>
      <c r="B40" s="50" t="s">
        <v>57</v>
      </c>
      <c r="C40" s="51" t="s">
        <v>39</v>
      </c>
      <c r="D40" s="47" t="s">
        <v>21</v>
      </c>
      <c r="E40" s="47" t="s">
        <v>21</v>
      </c>
      <c r="F40" s="47" t="s">
        <v>21</v>
      </c>
    </row>
    <row r="41" spans="1:6" ht="63" x14ac:dyDescent="0.25">
      <c r="A41" s="49" t="s">
        <v>61</v>
      </c>
      <c r="B41" s="50" t="s">
        <v>58</v>
      </c>
      <c r="C41" s="51" t="s">
        <v>39</v>
      </c>
      <c r="D41" s="47" t="s">
        <v>21</v>
      </c>
      <c r="E41" s="47" t="s">
        <v>21</v>
      </c>
      <c r="F41" s="47" t="s">
        <v>21</v>
      </c>
    </row>
    <row r="42" spans="1:6" ht="63" x14ac:dyDescent="0.25">
      <c r="A42" s="49" t="s">
        <v>61</v>
      </c>
      <c r="B42" s="50" t="s">
        <v>59</v>
      </c>
      <c r="C42" s="51" t="s">
        <v>39</v>
      </c>
      <c r="D42" s="47" t="s">
        <v>21</v>
      </c>
      <c r="E42" s="47" t="s">
        <v>21</v>
      </c>
      <c r="F42" s="47" t="s">
        <v>21</v>
      </c>
    </row>
    <row r="43" spans="1:6" ht="63" x14ac:dyDescent="0.25">
      <c r="A43" s="49" t="s">
        <v>61</v>
      </c>
      <c r="B43" s="50" t="s">
        <v>62</v>
      </c>
      <c r="C43" s="51" t="s">
        <v>39</v>
      </c>
      <c r="D43" s="47" t="s">
        <v>21</v>
      </c>
      <c r="E43" s="47" t="s">
        <v>21</v>
      </c>
      <c r="F43" s="47" t="s">
        <v>21</v>
      </c>
    </row>
    <row r="44" spans="1:6" ht="47.25" x14ac:dyDescent="0.25">
      <c r="A44" s="49" t="s">
        <v>63</v>
      </c>
      <c r="B44" s="50" t="s">
        <v>64</v>
      </c>
      <c r="C44" s="51" t="s">
        <v>39</v>
      </c>
      <c r="D44" s="47" t="s">
        <v>21</v>
      </c>
      <c r="E44" s="47" t="s">
        <v>21</v>
      </c>
      <c r="F44" s="47" t="s">
        <v>21</v>
      </c>
    </row>
    <row r="45" spans="1:6" ht="47.25" x14ac:dyDescent="0.25">
      <c r="A45" s="49" t="s">
        <v>65</v>
      </c>
      <c r="B45" s="50" t="s">
        <v>66</v>
      </c>
      <c r="C45" s="51" t="s">
        <v>39</v>
      </c>
      <c r="D45" s="47" t="s">
        <v>21</v>
      </c>
      <c r="E45" s="47" t="s">
        <v>21</v>
      </c>
      <c r="F45" s="47" t="s">
        <v>21</v>
      </c>
    </row>
    <row r="46" spans="1:6" ht="47.25" x14ac:dyDescent="0.25">
      <c r="A46" s="49" t="s">
        <v>67</v>
      </c>
      <c r="B46" s="50" t="s">
        <v>68</v>
      </c>
      <c r="C46" s="51" t="s">
        <v>39</v>
      </c>
      <c r="D46" s="47" t="s">
        <v>21</v>
      </c>
      <c r="E46" s="47" t="s">
        <v>21</v>
      </c>
      <c r="F46" s="47" t="s">
        <v>21</v>
      </c>
    </row>
    <row r="47" spans="1:6" s="63" customFormat="1" ht="31.5" x14ac:dyDescent="0.25">
      <c r="A47" s="58" t="s">
        <v>69</v>
      </c>
      <c r="B47" s="59" t="s">
        <v>70</v>
      </c>
      <c r="C47" s="58" t="s">
        <v>39</v>
      </c>
      <c r="D47" s="60">
        <f>D50</f>
        <v>5.0057546229512391E-4</v>
      </c>
      <c r="E47" s="61">
        <f>E57</f>
        <v>2.5970485082028396E-5</v>
      </c>
      <c r="F47" s="62" t="s">
        <v>36</v>
      </c>
    </row>
    <row r="48" spans="1:6" s="68" customFormat="1" ht="47.25" x14ac:dyDescent="0.25">
      <c r="A48" s="64" t="s">
        <v>71</v>
      </c>
      <c r="B48" s="65" t="s">
        <v>72</v>
      </c>
      <c r="C48" s="64" t="s">
        <v>39</v>
      </c>
      <c r="D48" s="66">
        <f>D50</f>
        <v>5.0057546229512391E-4</v>
      </c>
      <c r="E48" s="66" t="str">
        <f>E50</f>
        <v>нд</v>
      </c>
      <c r="F48" s="67" t="s">
        <v>36</v>
      </c>
    </row>
    <row r="49" spans="1:6" s="73" customFormat="1" x14ac:dyDescent="0.25">
      <c r="A49" s="69" t="s">
        <v>73</v>
      </c>
      <c r="B49" s="70" t="s">
        <v>74</v>
      </c>
      <c r="C49" s="69" t="s">
        <v>39</v>
      </c>
      <c r="D49" s="71" t="s">
        <v>21</v>
      </c>
      <c r="E49" s="72" t="s">
        <v>21</v>
      </c>
      <c r="F49" s="71" t="s">
        <v>21</v>
      </c>
    </row>
    <row r="50" spans="1:6" s="6" customFormat="1" ht="31.5" x14ac:dyDescent="0.25">
      <c r="A50" s="44" t="s">
        <v>75</v>
      </c>
      <c r="B50" s="45" t="s">
        <v>76</v>
      </c>
      <c r="C50" s="44" t="s">
        <v>39</v>
      </c>
      <c r="D50" s="74">
        <f>AVERAGE(D51:D55)</f>
        <v>5.0057546229512391E-4</v>
      </c>
      <c r="E50" s="75" t="s">
        <v>21</v>
      </c>
      <c r="F50" s="76" t="s">
        <v>36</v>
      </c>
    </row>
    <row r="51" spans="1:6" s="6" customFormat="1" ht="204.75" x14ac:dyDescent="0.25">
      <c r="A51" s="44" t="s">
        <v>75</v>
      </c>
      <c r="B51" s="45" t="s">
        <v>119</v>
      </c>
      <c r="C51" s="45" t="s">
        <v>120</v>
      </c>
      <c r="D51" s="75">
        <f>8.598/31875</f>
        <v>2.6974117647058824E-4</v>
      </c>
      <c r="E51" s="48" t="s">
        <v>21</v>
      </c>
      <c r="F51" s="76" t="s">
        <v>36</v>
      </c>
    </row>
    <row r="52" spans="1:6" s="6" customFormat="1" ht="63" x14ac:dyDescent="0.25">
      <c r="A52" s="44" t="s">
        <v>75</v>
      </c>
      <c r="B52" s="45" t="s">
        <v>121</v>
      </c>
      <c r="C52" s="45" t="s">
        <v>122</v>
      </c>
      <c r="D52" s="74">
        <f>20.541/31875</f>
        <v>6.4442352941176473E-4</v>
      </c>
      <c r="E52" s="48" t="s">
        <v>21</v>
      </c>
      <c r="F52" s="76" t="s">
        <v>36</v>
      </c>
    </row>
    <row r="53" spans="1:6" s="6" customFormat="1" ht="409.5" x14ac:dyDescent="0.25">
      <c r="A53" s="44" t="s">
        <v>75</v>
      </c>
      <c r="B53" s="45" t="s">
        <v>123</v>
      </c>
      <c r="C53" s="45" t="s">
        <v>124</v>
      </c>
      <c r="D53" s="74">
        <f>16.327/(31875-8.598-20.541-0.605-2.648)</f>
        <v>5.1274066496060885E-4</v>
      </c>
      <c r="E53" s="48" t="s">
        <v>21</v>
      </c>
      <c r="F53" s="76" t="s">
        <v>36</v>
      </c>
    </row>
    <row r="54" spans="1:6" s="6" customFormat="1" ht="330.75" x14ac:dyDescent="0.25">
      <c r="A54" s="44" t="s">
        <v>75</v>
      </c>
      <c r="B54" s="45" t="s">
        <v>125</v>
      </c>
      <c r="C54" s="45" t="s">
        <v>126</v>
      </c>
      <c r="D54" s="74">
        <f>18.272/(31875-8.598-20.541-0.605-2.648-16.327-1.608-0.234-6.228-6.099-6.364-0.691-0.19-0.783)</f>
        <v>5.7451741103438164E-4</v>
      </c>
      <c r="E54" s="48" t="s">
        <v>21</v>
      </c>
      <c r="F54" s="76" t="s">
        <v>36</v>
      </c>
    </row>
    <row r="55" spans="1:6" s="6" customFormat="1" ht="292.5" customHeight="1" x14ac:dyDescent="0.25">
      <c r="A55" s="44" t="s">
        <v>75</v>
      </c>
      <c r="B55" s="45" t="s">
        <v>127</v>
      </c>
      <c r="C55" s="45" t="s">
        <v>128</v>
      </c>
      <c r="D55" s="74">
        <f>15.939/(31875-8.598-20.541-0.605-2.648-16.327-1.608-0.234-6.228-6.099-6.364-0.691-0.19-0.783-18.272-0.278)</f>
        <v>5.0145452959827574E-4</v>
      </c>
      <c r="E55" s="48" t="s">
        <v>21</v>
      </c>
      <c r="F55" s="76" t="s">
        <v>36</v>
      </c>
    </row>
    <row r="56" spans="1:6" s="6" customFormat="1" x14ac:dyDescent="0.25">
      <c r="A56" s="44"/>
      <c r="B56" s="45" t="s">
        <v>129</v>
      </c>
      <c r="C56" s="45"/>
      <c r="D56" s="75"/>
      <c r="E56" s="76"/>
      <c r="F56" s="76"/>
    </row>
    <row r="57" spans="1:6" s="68" customFormat="1" ht="31.5" x14ac:dyDescent="0.25">
      <c r="A57" s="64" t="s">
        <v>77</v>
      </c>
      <c r="B57" s="65" t="s">
        <v>78</v>
      </c>
      <c r="C57" s="64" t="s">
        <v>39</v>
      </c>
      <c r="D57" s="67" t="s">
        <v>21</v>
      </c>
      <c r="E57" s="77">
        <f>E59</f>
        <v>2.5970485082028396E-5</v>
      </c>
      <c r="F57" s="67" t="s">
        <v>36</v>
      </c>
    </row>
    <row r="58" spans="1:6" s="73" customFormat="1" x14ac:dyDescent="0.25">
      <c r="A58" s="69" t="s">
        <v>79</v>
      </c>
      <c r="B58" s="70" t="s">
        <v>80</v>
      </c>
      <c r="C58" s="69" t="s">
        <v>39</v>
      </c>
      <c r="D58" s="71" t="s">
        <v>21</v>
      </c>
      <c r="E58" s="71" t="s">
        <v>21</v>
      </c>
      <c r="F58" s="71" t="s">
        <v>21</v>
      </c>
    </row>
    <row r="59" spans="1:6" s="73" customFormat="1" ht="31.5" x14ac:dyDescent="0.25">
      <c r="A59" s="69" t="s">
        <v>81</v>
      </c>
      <c r="B59" s="70" t="s">
        <v>82</v>
      </c>
      <c r="C59" s="69" t="s">
        <v>39</v>
      </c>
      <c r="D59" s="71" t="s">
        <v>21</v>
      </c>
      <c r="E59" s="78">
        <f>AVERAGE(E60:E68)</f>
        <v>2.5970485082028396E-5</v>
      </c>
      <c r="F59" s="71" t="s">
        <v>36</v>
      </c>
    </row>
    <row r="60" spans="1:6" s="6" customFormat="1" ht="153" customHeight="1" x14ac:dyDescent="0.25">
      <c r="A60" s="79" t="s">
        <v>81</v>
      </c>
      <c r="B60" s="80" t="s">
        <v>130</v>
      </c>
      <c r="C60" s="80" t="s">
        <v>131</v>
      </c>
      <c r="D60" s="81" t="s">
        <v>21</v>
      </c>
      <c r="E60" s="82">
        <f>0.605/31875</f>
        <v>1.8980392156862743E-5</v>
      </c>
      <c r="F60" s="83" t="s">
        <v>36</v>
      </c>
    </row>
    <row r="61" spans="1:6" s="6" customFormat="1" ht="69" customHeight="1" x14ac:dyDescent="0.25">
      <c r="A61" s="79" t="s">
        <v>81</v>
      </c>
      <c r="B61" s="80" t="s">
        <v>132</v>
      </c>
      <c r="C61" s="80" t="s">
        <v>133</v>
      </c>
      <c r="D61" s="81" t="s">
        <v>21</v>
      </c>
      <c r="E61" s="82">
        <f>2.648/31875</f>
        <v>8.3074509803921569E-5</v>
      </c>
      <c r="F61" s="83" t="s">
        <v>36</v>
      </c>
    </row>
    <row r="62" spans="1:6" s="6" customFormat="1" ht="140.25" customHeight="1" x14ac:dyDescent="0.25">
      <c r="A62" s="79" t="s">
        <v>81</v>
      </c>
      <c r="B62" s="80" t="s">
        <v>134</v>
      </c>
      <c r="C62" s="80" t="s">
        <v>135</v>
      </c>
      <c r="D62" s="81" t="s">
        <v>21</v>
      </c>
      <c r="E62" s="84">
        <f>0.234/(31875-8.598-20.541-0.605-2.648)</f>
        <v>7.3486443070240991E-6</v>
      </c>
      <c r="F62" s="83" t="s">
        <v>36</v>
      </c>
    </row>
    <row r="63" spans="1:6" s="6" customFormat="1" ht="140.25" customHeight="1" x14ac:dyDescent="0.25">
      <c r="A63" s="79" t="s">
        <v>81</v>
      </c>
      <c r="B63" s="80" t="s">
        <v>136</v>
      </c>
      <c r="C63" s="80" t="s">
        <v>137</v>
      </c>
      <c r="D63" s="81" t="s">
        <v>21</v>
      </c>
      <c r="E63" s="84">
        <f>1.608/(31875-8.598-20.541-0.605-2.648)</f>
        <v>5.0498376263652786E-5</v>
      </c>
      <c r="F63" s="83" t="s">
        <v>36</v>
      </c>
    </row>
    <row r="64" spans="1:6" s="6" customFormat="1" ht="108.75" customHeight="1" x14ac:dyDescent="0.25">
      <c r="A64" s="79" t="s">
        <v>81</v>
      </c>
      <c r="B64" s="80" t="s">
        <v>138</v>
      </c>
      <c r="C64" s="80" t="s">
        <v>139</v>
      </c>
      <c r="D64" s="81" t="s">
        <v>21</v>
      </c>
      <c r="E64" s="84">
        <f>0.19/(31875-8.598-20.541-0.605-2.648-16.327-1.608-0.234)</f>
        <v>5.9702544952952672E-6</v>
      </c>
      <c r="F64" s="83" t="s">
        <v>36</v>
      </c>
    </row>
    <row r="65" spans="1:6" s="6" customFormat="1" ht="84" customHeight="1" x14ac:dyDescent="0.25">
      <c r="A65" s="79" t="s">
        <v>81</v>
      </c>
      <c r="B65" s="80" t="s">
        <v>140</v>
      </c>
      <c r="C65" s="80" t="s">
        <v>141</v>
      </c>
      <c r="D65" s="81" t="s">
        <v>21</v>
      </c>
      <c r="E65" s="84">
        <f>0.691/(31875-8.598-20.541-0.605-2.648-16.327-1.608-0.234)</f>
        <v>2.1712872927626472E-5</v>
      </c>
      <c r="F65" s="83" t="s">
        <v>36</v>
      </c>
    </row>
    <row r="66" spans="1:6" s="6" customFormat="1" ht="156.75" customHeight="1" x14ac:dyDescent="0.25">
      <c r="A66" s="79" t="s">
        <v>81</v>
      </c>
      <c r="B66" s="80" t="s">
        <v>142</v>
      </c>
      <c r="C66" s="80" t="s">
        <v>143</v>
      </c>
      <c r="D66" s="81" t="s">
        <v>21</v>
      </c>
      <c r="E66" s="84">
        <f>0.783/(31875-8.598-20.541-0.605-2.648-16.327-1.608-0.234)</f>
        <v>2.4603732999032604E-5</v>
      </c>
      <c r="F66" s="83" t="s">
        <v>36</v>
      </c>
    </row>
    <row r="67" spans="1:6" s="6" customFormat="1" ht="107.25" customHeight="1" x14ac:dyDescent="0.25">
      <c r="A67" s="79" t="s">
        <v>81</v>
      </c>
      <c r="B67" s="80" t="s">
        <v>144</v>
      </c>
      <c r="C67" s="80" t="s">
        <v>145</v>
      </c>
      <c r="D67" s="81" t="s">
        <v>21</v>
      </c>
      <c r="E67" s="84">
        <f>0.278/(31875-8.598-20.541-0.605-2.648-16.327-1.608-0.234-6.228-6.099-6.364-0.691-0.19-0.783)</f>
        <v>8.7410157764644327E-6</v>
      </c>
      <c r="F67" s="83" t="s">
        <v>36</v>
      </c>
    </row>
    <row r="68" spans="1:6" s="6" customFormat="1" ht="230.25" customHeight="1" x14ac:dyDescent="0.25">
      <c r="A68" s="79" t="s">
        <v>81</v>
      </c>
      <c r="B68" s="80" t="s">
        <v>146</v>
      </c>
      <c r="C68" s="80" t="s">
        <v>147</v>
      </c>
      <c r="D68" s="81" t="s">
        <v>21</v>
      </c>
      <c r="E68" s="84">
        <f>0.407/(31875-8.598-20.541-0.605-2.648-16.327-1.608-0.234-6.228-6.099-6.364-0.691-0.19-0.783-18.272-0.278)</f>
        <v>1.2804567008375571E-5</v>
      </c>
      <c r="F68" s="83" t="s">
        <v>36</v>
      </c>
    </row>
    <row r="69" spans="1:6" s="6" customFormat="1" x14ac:dyDescent="0.25">
      <c r="A69" s="79"/>
      <c r="B69" s="80" t="s">
        <v>129</v>
      </c>
      <c r="C69" s="80"/>
      <c r="D69" s="83"/>
      <c r="E69" s="85"/>
      <c r="F69" s="83"/>
    </row>
    <row r="70" spans="1:6" ht="31.5" x14ac:dyDescent="0.25">
      <c r="A70" s="49" t="s">
        <v>83</v>
      </c>
      <c r="B70" s="50" t="s">
        <v>84</v>
      </c>
      <c r="C70" s="51" t="s">
        <v>39</v>
      </c>
      <c r="D70" s="47" t="s">
        <v>21</v>
      </c>
      <c r="E70" s="47" t="s">
        <v>21</v>
      </c>
      <c r="F70" s="47" t="s">
        <v>21</v>
      </c>
    </row>
    <row r="71" spans="1:6" ht="31.5" x14ac:dyDescent="0.25">
      <c r="A71" s="49" t="s">
        <v>85</v>
      </c>
      <c r="B71" s="50" t="s">
        <v>86</v>
      </c>
      <c r="C71" s="51" t="s">
        <v>39</v>
      </c>
      <c r="D71" s="47" t="s">
        <v>21</v>
      </c>
      <c r="E71" s="47" t="s">
        <v>21</v>
      </c>
      <c r="F71" s="47" t="s">
        <v>21</v>
      </c>
    </row>
    <row r="72" spans="1:6" ht="31.5" x14ac:dyDescent="0.25">
      <c r="A72" s="49" t="s">
        <v>87</v>
      </c>
      <c r="B72" s="50" t="s">
        <v>88</v>
      </c>
      <c r="C72" s="51" t="s">
        <v>39</v>
      </c>
      <c r="D72" s="47" t="s">
        <v>21</v>
      </c>
      <c r="E72" s="47" t="s">
        <v>21</v>
      </c>
      <c r="F72" s="47" t="s">
        <v>21</v>
      </c>
    </row>
    <row r="73" spans="1:6" x14ac:dyDescent="0.25">
      <c r="A73" s="49" t="s">
        <v>89</v>
      </c>
      <c r="B73" s="50" t="s">
        <v>90</v>
      </c>
      <c r="C73" s="51" t="s">
        <v>39</v>
      </c>
      <c r="D73" s="47" t="s">
        <v>21</v>
      </c>
      <c r="E73" s="47" t="s">
        <v>21</v>
      </c>
      <c r="F73" s="47" t="s">
        <v>21</v>
      </c>
    </row>
    <row r="74" spans="1:6" ht="31.5" x14ac:dyDescent="0.25">
      <c r="A74" s="49" t="s">
        <v>91</v>
      </c>
      <c r="B74" s="50" t="s">
        <v>92</v>
      </c>
      <c r="C74" s="51" t="s">
        <v>39</v>
      </c>
      <c r="D74" s="47" t="s">
        <v>21</v>
      </c>
      <c r="E74" s="47" t="s">
        <v>21</v>
      </c>
      <c r="F74" s="47" t="s">
        <v>21</v>
      </c>
    </row>
    <row r="75" spans="1:6" ht="31.5" x14ac:dyDescent="0.25">
      <c r="A75" s="49" t="s">
        <v>93</v>
      </c>
      <c r="B75" s="50" t="s">
        <v>94</v>
      </c>
      <c r="C75" s="51" t="s">
        <v>39</v>
      </c>
      <c r="D75" s="47" t="s">
        <v>21</v>
      </c>
      <c r="E75" s="47" t="s">
        <v>21</v>
      </c>
      <c r="F75" s="47" t="s">
        <v>21</v>
      </c>
    </row>
    <row r="76" spans="1:6" ht="31.5" x14ac:dyDescent="0.25">
      <c r="A76" s="49" t="s">
        <v>95</v>
      </c>
      <c r="B76" s="50" t="s">
        <v>96</v>
      </c>
      <c r="C76" s="51" t="s">
        <v>39</v>
      </c>
      <c r="D76" s="47" t="s">
        <v>21</v>
      </c>
      <c r="E76" s="47" t="s">
        <v>21</v>
      </c>
      <c r="F76" s="47" t="s">
        <v>21</v>
      </c>
    </row>
    <row r="77" spans="1:6" ht="31.5" x14ac:dyDescent="0.25">
      <c r="A77" s="49" t="s">
        <v>97</v>
      </c>
      <c r="B77" s="50" t="s">
        <v>98</v>
      </c>
      <c r="C77" s="51" t="s">
        <v>39</v>
      </c>
      <c r="D77" s="47" t="s">
        <v>21</v>
      </c>
      <c r="E77" s="47" t="s">
        <v>21</v>
      </c>
      <c r="F77" s="47" t="s">
        <v>21</v>
      </c>
    </row>
    <row r="78" spans="1:6" ht="31.5" x14ac:dyDescent="0.25">
      <c r="A78" s="49" t="s">
        <v>99</v>
      </c>
      <c r="B78" s="50" t="s">
        <v>100</v>
      </c>
      <c r="C78" s="51" t="s">
        <v>39</v>
      </c>
      <c r="D78" s="47" t="s">
        <v>21</v>
      </c>
      <c r="E78" s="47" t="s">
        <v>21</v>
      </c>
      <c r="F78" s="47" t="s">
        <v>21</v>
      </c>
    </row>
    <row r="79" spans="1:6" ht="31.5" x14ac:dyDescent="0.25">
      <c r="A79" s="49" t="s">
        <v>101</v>
      </c>
      <c r="B79" s="50" t="s">
        <v>102</v>
      </c>
      <c r="C79" s="51" t="s">
        <v>39</v>
      </c>
      <c r="D79" s="47" t="s">
        <v>21</v>
      </c>
      <c r="E79" s="47" t="s">
        <v>21</v>
      </c>
      <c r="F79" s="47" t="s">
        <v>21</v>
      </c>
    </row>
    <row r="80" spans="1:6" x14ac:dyDescent="0.25">
      <c r="A80" s="49" t="s">
        <v>103</v>
      </c>
      <c r="B80" s="50" t="s">
        <v>104</v>
      </c>
      <c r="C80" s="51" t="s">
        <v>39</v>
      </c>
      <c r="D80" s="47" t="s">
        <v>21</v>
      </c>
      <c r="E80" s="47" t="s">
        <v>21</v>
      </c>
      <c r="F80" s="47" t="s">
        <v>21</v>
      </c>
    </row>
    <row r="81" spans="1:6" ht="31.5" x14ac:dyDescent="0.25">
      <c r="A81" s="49" t="s">
        <v>105</v>
      </c>
      <c r="B81" s="50" t="s">
        <v>106</v>
      </c>
      <c r="C81" s="51" t="s">
        <v>39</v>
      </c>
      <c r="D81" s="47" t="s">
        <v>21</v>
      </c>
      <c r="E81" s="47" t="s">
        <v>21</v>
      </c>
      <c r="F81" s="47" t="s">
        <v>21</v>
      </c>
    </row>
    <row r="82" spans="1:6" ht="47.25" x14ac:dyDescent="0.25">
      <c r="A82" s="49" t="s">
        <v>107</v>
      </c>
      <c r="B82" s="50" t="s">
        <v>108</v>
      </c>
      <c r="C82" s="51" t="s">
        <v>39</v>
      </c>
      <c r="D82" s="47" t="s">
        <v>21</v>
      </c>
      <c r="E82" s="47" t="s">
        <v>21</v>
      </c>
      <c r="F82" s="47" t="s">
        <v>21</v>
      </c>
    </row>
    <row r="83" spans="1:6" ht="31.5" x14ac:dyDescent="0.25">
      <c r="A83" s="49" t="s">
        <v>109</v>
      </c>
      <c r="B83" s="50" t="s">
        <v>110</v>
      </c>
      <c r="C83" s="51" t="s">
        <v>39</v>
      </c>
      <c r="D83" s="47" t="s">
        <v>21</v>
      </c>
      <c r="E83" s="47" t="s">
        <v>21</v>
      </c>
      <c r="F83" s="47" t="s">
        <v>21</v>
      </c>
    </row>
    <row r="84" spans="1:6" ht="31.5" x14ac:dyDescent="0.25">
      <c r="A84" s="49" t="s">
        <v>111</v>
      </c>
      <c r="B84" s="50" t="s">
        <v>112</v>
      </c>
      <c r="C84" s="51" t="s">
        <v>39</v>
      </c>
      <c r="D84" s="47" t="s">
        <v>21</v>
      </c>
      <c r="E84" s="47" t="s">
        <v>21</v>
      </c>
      <c r="F84" s="47" t="s">
        <v>21</v>
      </c>
    </row>
    <row r="85" spans="1:6" ht="31.5" x14ac:dyDescent="0.25">
      <c r="A85" s="49" t="s">
        <v>113</v>
      </c>
      <c r="B85" s="50" t="s">
        <v>114</v>
      </c>
      <c r="C85" s="51" t="s">
        <v>39</v>
      </c>
      <c r="D85" s="47" t="s">
        <v>21</v>
      </c>
      <c r="E85" s="47" t="s">
        <v>21</v>
      </c>
      <c r="F85" s="47" t="s">
        <v>21</v>
      </c>
    </row>
    <row r="86" spans="1:6" ht="31.5" x14ac:dyDescent="0.25">
      <c r="A86" s="49" t="s">
        <v>115</v>
      </c>
      <c r="B86" s="50" t="s">
        <v>116</v>
      </c>
      <c r="C86" s="51" t="s">
        <v>39</v>
      </c>
      <c r="D86" s="47" t="s">
        <v>21</v>
      </c>
      <c r="E86" s="47" t="s">
        <v>21</v>
      </c>
      <c r="F86" s="47" t="s">
        <v>21</v>
      </c>
    </row>
    <row r="87" spans="1:6" x14ac:dyDescent="0.25">
      <c r="A87" s="49" t="s">
        <v>117</v>
      </c>
      <c r="B87" s="50" t="s">
        <v>118</v>
      </c>
      <c r="C87" s="51" t="s">
        <v>39</v>
      </c>
      <c r="D87" s="47" t="s">
        <v>21</v>
      </c>
      <c r="E87" s="47" t="s">
        <v>21</v>
      </c>
      <c r="F87" s="47" t="s">
        <v>21</v>
      </c>
    </row>
    <row r="93" spans="1:6" ht="32.25" customHeight="1" x14ac:dyDescent="0.25">
      <c r="A93" s="86"/>
      <c r="B93" s="86"/>
      <c r="C93" s="86"/>
      <c r="D93" s="87"/>
      <c r="E93" s="87"/>
    </row>
  </sheetData>
  <mergeCells count="13">
    <mergeCell ref="A13:C13"/>
    <mergeCell ref="A14:A17"/>
    <mergeCell ref="B14:B17"/>
    <mergeCell ref="C14:C17"/>
    <mergeCell ref="D14:E15"/>
    <mergeCell ref="F14:F17"/>
    <mergeCell ref="D16:E16"/>
    <mergeCell ref="E2:F2"/>
    <mergeCell ref="A5:F5"/>
    <mergeCell ref="A7:F7"/>
    <mergeCell ref="A8:F8"/>
    <mergeCell ref="A10:F10"/>
    <mergeCell ref="A12:F12"/>
  </mergeCells>
  <pageMargins left="0.70866141732283472" right="0.70866141732283472" top="0.74803149606299213" bottom="0.74803149606299213" header="0.31496062992125984" footer="0.31496062992125984"/>
  <pageSetup paperSize="8" scale="14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9 2021-2025</vt:lpstr>
      <vt:lpstr>'9 2021-2025'!Область_печати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Дергач Виктория Владимировна</dc:creator>
  <cp:lastModifiedBy>Дергач Виктория Владимировна</cp:lastModifiedBy>
  <dcterms:created xsi:type="dcterms:W3CDTF">2020-12-24T04:35:00Z</dcterms:created>
  <dcterms:modified xsi:type="dcterms:W3CDTF">2020-12-24T04:35:29Z</dcterms:modified>
</cp:coreProperties>
</file>