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Дергач-1\ИНВЕСТИЦИОННАЯ ПРОГРАММА\ИНВЕСТИЦИОННАЯ 2018-2020 Г\УТВЕРЖДЕННАЯ ИНВЕСТИЦИОННАЯ НА 2018-2020 ГГ\Корректировка программы 2018 г\В МИНИСТЕРСТВО\"/>
    </mc:Choice>
  </mc:AlternateContent>
  <bookViews>
    <workbookView xWindow="240" yWindow="30" windowWidth="24795" windowHeight="11760"/>
  </bookViews>
  <sheets>
    <sheet name="1 2018 год" sheetId="1" r:id="rId1"/>
  </sheets>
  <definedNames>
    <definedName name="_xlnm.Print_Titles" localSheetId="0">'1 2018 год'!$15:$19</definedName>
    <definedName name="_xlnm.Print_Area" localSheetId="0">'1 2018 год'!$A$1:$AA$89</definedName>
  </definedNames>
  <calcPr calcId="152511"/>
</workbook>
</file>

<file path=xl/calcChain.xml><?xml version="1.0" encoding="utf-8"?>
<calcChain xmlns="http://schemas.openxmlformats.org/spreadsheetml/2006/main">
  <c r="K55" i="1" l="1"/>
  <c r="J55" i="1"/>
  <c r="D55" i="1"/>
  <c r="G63" i="1"/>
  <c r="K63" i="1" l="1"/>
  <c r="N55" i="1" l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M55" i="1"/>
  <c r="L55" i="1"/>
  <c r="I55" i="1"/>
  <c r="F55" i="1"/>
  <c r="G55" i="1"/>
  <c r="E55" i="1"/>
  <c r="H55" i="1"/>
  <c r="S63" i="1"/>
  <c r="U63" i="1"/>
  <c r="W63" i="1"/>
  <c r="Y63" i="1"/>
  <c r="AA63" i="1"/>
  <c r="J57" i="1"/>
  <c r="Q63" i="1"/>
  <c r="O63" i="1"/>
  <c r="M63" i="1"/>
  <c r="AA52" i="1" l="1"/>
  <c r="Y52" i="1"/>
  <c r="Y51" i="1" s="1"/>
  <c r="Y49" i="1" s="1"/>
  <c r="W52" i="1"/>
  <c r="U52" i="1"/>
  <c r="U51" i="1" s="1"/>
  <c r="U49" i="1" s="1"/>
  <c r="S52" i="1"/>
  <c r="Q52" i="1"/>
  <c r="Q51" i="1" s="1"/>
  <c r="Q49" i="1" s="1"/>
  <c r="O52" i="1"/>
  <c r="M52" i="1"/>
  <c r="M51" i="1" s="1"/>
  <c r="M49" i="1" s="1"/>
  <c r="K52" i="1"/>
  <c r="I52" i="1"/>
  <c r="I51" i="1" s="1"/>
  <c r="I49" i="1" s="1"/>
  <c r="G52" i="1"/>
  <c r="E52" i="1"/>
  <c r="E51" i="1" s="1"/>
  <c r="E49" i="1" s="1"/>
  <c r="AA62" i="1"/>
  <c r="AA61" i="1"/>
  <c r="AA60" i="1"/>
  <c r="AA59" i="1"/>
  <c r="AA53" i="1" s="1"/>
  <c r="AA58" i="1"/>
  <c r="AA57" i="1"/>
  <c r="AA56" i="1"/>
  <c r="Y62" i="1"/>
  <c r="Y61" i="1"/>
  <c r="Y60" i="1"/>
  <c r="Y59" i="1"/>
  <c r="Y58" i="1"/>
  <c r="Y57" i="1"/>
  <c r="Y56" i="1"/>
  <c r="W62" i="1"/>
  <c r="W61" i="1"/>
  <c r="W60" i="1"/>
  <c r="W59" i="1"/>
  <c r="W58" i="1"/>
  <c r="W57" i="1"/>
  <c r="W56" i="1"/>
  <c r="U62" i="1"/>
  <c r="U61" i="1"/>
  <c r="U60" i="1"/>
  <c r="U59" i="1"/>
  <c r="U58" i="1"/>
  <c r="U57" i="1"/>
  <c r="U56" i="1"/>
  <c r="S62" i="1"/>
  <c r="S61" i="1"/>
  <c r="S60" i="1"/>
  <c r="S59" i="1"/>
  <c r="S53" i="1" s="1"/>
  <c r="S58" i="1"/>
  <c r="S57" i="1"/>
  <c r="S56" i="1"/>
  <c r="Q62" i="1"/>
  <c r="Q61" i="1"/>
  <c r="Q60" i="1"/>
  <c r="Q59" i="1"/>
  <c r="Q58" i="1"/>
  <c r="Q57" i="1"/>
  <c r="Q56" i="1"/>
  <c r="O62" i="1"/>
  <c r="O61" i="1"/>
  <c r="O60" i="1"/>
  <c r="O59" i="1"/>
  <c r="O58" i="1"/>
  <c r="O57" i="1"/>
  <c r="O53" i="1" s="1"/>
  <c r="O56" i="1"/>
  <c r="M62" i="1"/>
  <c r="M61" i="1"/>
  <c r="M60" i="1"/>
  <c r="M59" i="1"/>
  <c r="M58" i="1"/>
  <c r="M57" i="1"/>
  <c r="M56" i="1"/>
  <c r="M53" i="1" s="1"/>
  <c r="I62" i="1"/>
  <c r="I61" i="1"/>
  <c r="I60" i="1"/>
  <c r="I59" i="1"/>
  <c r="I58" i="1"/>
  <c r="I57" i="1"/>
  <c r="I56" i="1"/>
  <c r="I53" i="1" s="1"/>
  <c r="G62" i="1"/>
  <c r="G61" i="1"/>
  <c r="G60" i="1"/>
  <c r="G59" i="1"/>
  <c r="G58" i="1"/>
  <c r="G57" i="1"/>
  <c r="G56" i="1"/>
  <c r="E57" i="1"/>
  <c r="E58" i="1"/>
  <c r="E59" i="1"/>
  <c r="E60" i="1"/>
  <c r="E61" i="1"/>
  <c r="E62" i="1"/>
  <c r="E56" i="1"/>
  <c r="K58" i="1"/>
  <c r="K60" i="1"/>
  <c r="K61" i="1"/>
  <c r="K62" i="1"/>
  <c r="K5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Y76" i="1"/>
  <c r="Z76" i="1"/>
  <c r="AA76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N53" i="1"/>
  <c r="P53" i="1"/>
  <c r="T53" i="1"/>
  <c r="V53" i="1"/>
  <c r="X53" i="1"/>
  <c r="F53" i="1"/>
  <c r="H53" i="1"/>
  <c r="R53" i="1"/>
  <c r="Z53" i="1"/>
  <c r="F51" i="1"/>
  <c r="F49" i="1" s="1"/>
  <c r="G51" i="1"/>
  <c r="H51" i="1"/>
  <c r="H49" i="1" s="1"/>
  <c r="J51" i="1"/>
  <c r="J49" i="1" s="1"/>
  <c r="K51" i="1"/>
  <c r="K49" i="1" s="1"/>
  <c r="L51" i="1"/>
  <c r="L49" i="1" s="1"/>
  <c r="N51" i="1"/>
  <c r="N49" i="1" s="1"/>
  <c r="O51" i="1"/>
  <c r="O49" i="1" s="1"/>
  <c r="P51" i="1"/>
  <c r="P49" i="1" s="1"/>
  <c r="R51" i="1"/>
  <c r="R49" i="1" s="1"/>
  <c r="S51" i="1"/>
  <c r="S49" i="1" s="1"/>
  <c r="T51" i="1"/>
  <c r="T49" i="1" s="1"/>
  <c r="V51" i="1"/>
  <c r="V49" i="1" s="1"/>
  <c r="W51" i="1"/>
  <c r="W49" i="1" s="1"/>
  <c r="X51" i="1"/>
  <c r="X49" i="1" s="1"/>
  <c r="Z51" i="1"/>
  <c r="Z49" i="1" s="1"/>
  <c r="AA51" i="1"/>
  <c r="G49" i="1"/>
  <c r="AA49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E41" i="1"/>
  <c r="E36" i="1" s="1"/>
  <c r="F41" i="1"/>
  <c r="G41" i="1"/>
  <c r="G36" i="1" s="1"/>
  <c r="H41" i="1"/>
  <c r="I41" i="1"/>
  <c r="J41" i="1"/>
  <c r="K41" i="1"/>
  <c r="K36" i="1" s="1"/>
  <c r="L41" i="1"/>
  <c r="M41" i="1"/>
  <c r="N41" i="1"/>
  <c r="O41" i="1"/>
  <c r="O36" i="1" s="1"/>
  <c r="P41" i="1"/>
  <c r="Q41" i="1"/>
  <c r="Q36" i="1" s="1"/>
  <c r="R41" i="1"/>
  <c r="S41" i="1"/>
  <c r="S36" i="1" s="1"/>
  <c r="T41" i="1"/>
  <c r="U41" i="1"/>
  <c r="U36" i="1" s="1"/>
  <c r="V41" i="1"/>
  <c r="W41" i="1"/>
  <c r="W36" i="1" s="1"/>
  <c r="X41" i="1"/>
  <c r="Y41" i="1"/>
  <c r="Z41" i="1"/>
  <c r="AA41" i="1"/>
  <c r="AA36" i="1" s="1"/>
  <c r="I36" i="1"/>
  <c r="M36" i="1"/>
  <c r="Y36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M28" i="1" l="1"/>
  <c r="N36" i="1"/>
  <c r="N28" i="1" s="1"/>
  <c r="R36" i="1"/>
  <c r="J36" i="1"/>
  <c r="J28" i="1" s="1"/>
  <c r="Q28" i="1"/>
  <c r="U53" i="1"/>
  <c r="Y53" i="1"/>
  <c r="Y48" i="1" s="1"/>
  <c r="Y22" i="1" s="1"/>
  <c r="Y20" i="1" s="1"/>
  <c r="X36" i="1"/>
  <c r="H36" i="1"/>
  <c r="W53" i="1"/>
  <c r="AA28" i="1"/>
  <c r="E53" i="1"/>
  <c r="G53" i="1"/>
  <c r="G48" i="1" s="1"/>
  <c r="G22" i="1" s="1"/>
  <c r="G20" i="1" s="1"/>
  <c r="Q53" i="1"/>
  <c r="W48" i="1"/>
  <c r="W22" i="1" s="1"/>
  <c r="W20" i="1" s="1"/>
  <c r="S48" i="1"/>
  <c r="S22" i="1" s="1"/>
  <c r="S20" i="1" s="1"/>
  <c r="O48" i="1"/>
  <c r="O22" i="1" s="1"/>
  <c r="O20" i="1" s="1"/>
  <c r="AA48" i="1"/>
  <c r="AA22" i="1" s="1"/>
  <c r="AA20" i="1" s="1"/>
  <c r="Z48" i="1"/>
  <c r="Z22" i="1" s="1"/>
  <c r="Z20" i="1" s="1"/>
  <c r="V48" i="1"/>
  <c r="V22" i="1" s="1"/>
  <c r="R48" i="1"/>
  <c r="R22" i="1" s="1"/>
  <c r="R20" i="1" s="1"/>
  <c r="N48" i="1"/>
  <c r="N22" i="1" s="1"/>
  <c r="N20" i="1" s="1"/>
  <c r="F48" i="1"/>
  <c r="F22" i="1" s="1"/>
  <c r="U48" i="1"/>
  <c r="U22" i="1" s="1"/>
  <c r="U20" i="1" s="1"/>
  <c r="Q48" i="1"/>
  <c r="Q22" i="1" s="1"/>
  <c r="Q20" i="1" s="1"/>
  <c r="M48" i="1"/>
  <c r="M22" i="1" s="1"/>
  <c r="M20" i="1" s="1"/>
  <c r="I48" i="1"/>
  <c r="I22" i="1" s="1"/>
  <c r="I20" i="1" s="1"/>
  <c r="E48" i="1"/>
  <c r="E22" i="1" s="1"/>
  <c r="E20" i="1" s="1"/>
  <c r="X48" i="1"/>
  <c r="X22" i="1" s="1"/>
  <c r="X20" i="1" s="1"/>
  <c r="T48" i="1"/>
  <c r="T22" i="1" s="1"/>
  <c r="P48" i="1"/>
  <c r="P22" i="1" s="1"/>
  <c r="H48" i="1"/>
  <c r="H22" i="1" s="1"/>
  <c r="H20" i="1" s="1"/>
  <c r="Y28" i="1"/>
  <c r="I28" i="1"/>
  <c r="U28" i="1"/>
  <c r="E28" i="1"/>
  <c r="X28" i="1"/>
  <c r="H28" i="1"/>
  <c r="W28" i="1"/>
  <c r="S28" i="1"/>
  <c r="O28" i="1"/>
  <c r="K28" i="1"/>
  <c r="G28" i="1"/>
  <c r="R28" i="1"/>
  <c r="D76" i="1"/>
  <c r="D73" i="1"/>
  <c r="D64" i="1"/>
  <c r="J59" i="1"/>
  <c r="K59" i="1" s="1"/>
  <c r="L53" i="1"/>
  <c r="L48" i="1" s="1"/>
  <c r="L22" i="1" s="1"/>
  <c r="L20" i="1" s="1"/>
  <c r="D53" i="1"/>
  <c r="D51" i="1"/>
  <c r="D49" i="1"/>
  <c r="D45" i="1"/>
  <c r="D41" i="1"/>
  <c r="Z37" i="1"/>
  <c r="Z36" i="1" s="1"/>
  <c r="Z28" i="1" s="1"/>
  <c r="X37" i="1"/>
  <c r="V37" i="1"/>
  <c r="V36" i="1" s="1"/>
  <c r="V28" i="1" s="1"/>
  <c r="T37" i="1"/>
  <c r="T36" i="1" s="1"/>
  <c r="T28" i="1" s="1"/>
  <c r="R37" i="1"/>
  <c r="P37" i="1"/>
  <c r="P36" i="1" s="1"/>
  <c r="P28" i="1" s="1"/>
  <c r="N37" i="1"/>
  <c r="L37" i="1"/>
  <c r="L36" i="1" s="1"/>
  <c r="L28" i="1" s="1"/>
  <c r="J37" i="1"/>
  <c r="H37" i="1"/>
  <c r="F37" i="1"/>
  <c r="F36" i="1" s="1"/>
  <c r="F28" i="1" s="1"/>
  <c r="D37" i="1"/>
  <c r="D36" i="1" s="1"/>
  <c r="D28" i="1" s="1"/>
  <c r="D33" i="1"/>
  <c r="D29" i="1"/>
  <c r="P20" i="1"/>
  <c r="J53" i="1" l="1"/>
  <c r="J48" i="1" s="1"/>
  <c r="J22" i="1" s="1"/>
  <c r="J20" i="1" s="1"/>
  <c r="K57" i="1"/>
  <c r="K53" i="1" s="1"/>
  <c r="K48" i="1" s="1"/>
  <c r="K22" i="1" s="1"/>
  <c r="K20" i="1" s="1"/>
  <c r="D48" i="1"/>
  <c r="D22" i="1" s="1"/>
  <c r="D20" i="1" s="1"/>
  <c r="T20" i="1"/>
  <c r="F20" i="1"/>
  <c r="V20" i="1"/>
</calcChain>
</file>

<file path=xl/comments1.xml><?xml version="1.0" encoding="utf-8"?>
<comments xmlns="http://schemas.openxmlformats.org/spreadsheetml/2006/main">
  <authors>
    <author>Дергач Виктория Владимировна</author>
  </authors>
  <commentList>
    <comment ref="B21" authorId="0" shapeId="0">
      <text>
        <r>
          <rPr>
            <b/>
            <sz val="8"/>
            <color indexed="81"/>
            <rFont val="Tahoma"/>
            <family val="2"/>
            <charset val="204"/>
          </rPr>
          <t>Дергач Виктория Владимировна:</t>
        </r>
        <r>
          <rPr>
            <sz val="8"/>
            <color indexed="81"/>
            <rFont val="Tahoma"/>
            <family val="2"/>
            <charset val="204"/>
          </rPr>
          <t xml:space="preserve">
Заполняется федеральными сетевыми организациями</t>
        </r>
      </text>
    </comment>
    <comment ref="B22" authorId="0" shapeId="0">
      <text>
        <r>
          <rPr>
            <b/>
            <sz val="8"/>
            <color indexed="81"/>
            <rFont val="Tahoma"/>
            <family val="2"/>
            <charset val="204"/>
          </rPr>
          <t>Дергач Виктория Владимировна:</t>
        </r>
        <r>
          <rPr>
            <sz val="8"/>
            <color indexed="81"/>
            <rFont val="Tahoma"/>
            <family val="2"/>
            <charset val="204"/>
          </rPr>
          <t xml:space="preserve">
Заполняется федеральными сетевыми организациями</t>
        </r>
      </text>
    </comment>
    <comment ref="B23" authorId="0" shapeId="0">
      <text>
        <r>
          <rPr>
            <b/>
            <sz val="8"/>
            <color indexed="81"/>
            <rFont val="Tahoma"/>
            <family val="2"/>
            <charset val="204"/>
          </rPr>
          <t>Дергач Виктория Владимировна:</t>
        </r>
        <r>
          <rPr>
            <sz val="8"/>
            <color indexed="81"/>
            <rFont val="Tahoma"/>
            <family val="2"/>
            <charset val="204"/>
          </rPr>
          <t xml:space="preserve">
Заполняется федеральными сетевыми организациями</t>
        </r>
      </text>
    </comment>
    <comment ref="B24" authorId="0" shapeId="0">
      <text>
        <r>
          <rPr>
            <b/>
            <sz val="8"/>
            <color indexed="81"/>
            <rFont val="Tahoma"/>
            <family val="2"/>
            <charset val="204"/>
          </rPr>
          <t>Дергач Виктория Владимировна:</t>
        </r>
        <r>
          <rPr>
            <sz val="8"/>
            <color indexed="81"/>
            <rFont val="Tahoma"/>
            <family val="2"/>
            <charset val="204"/>
          </rPr>
          <t xml:space="preserve">
Заполняется федеральными сетевыми организациями</t>
        </r>
      </text>
    </comment>
    <comment ref="B25" authorId="0" shapeId="0">
      <text>
        <r>
          <rPr>
            <b/>
            <sz val="8"/>
            <color indexed="81"/>
            <rFont val="Tahoma"/>
            <family val="2"/>
            <charset val="204"/>
          </rPr>
          <t>Дергач Виктория Владимировна:</t>
        </r>
        <r>
          <rPr>
            <sz val="8"/>
            <color indexed="81"/>
            <rFont val="Tahoma"/>
            <family val="2"/>
            <charset val="204"/>
          </rPr>
          <t xml:space="preserve">
Заполняется федеральными сетевыми организациями</t>
        </r>
      </text>
    </comment>
    <comment ref="B26" authorId="0" shapeId="0">
      <text>
        <r>
          <rPr>
            <b/>
            <sz val="8"/>
            <color indexed="81"/>
            <rFont val="Tahoma"/>
            <family val="2"/>
            <charset val="204"/>
          </rPr>
          <t>Дергач Виктория Владимировна:</t>
        </r>
        <r>
          <rPr>
            <sz val="8"/>
            <color indexed="81"/>
            <rFont val="Tahoma"/>
            <family val="2"/>
            <charset val="204"/>
          </rPr>
          <t xml:space="preserve">
Заполняется федеральными сетевыми организациями</t>
        </r>
      </text>
    </comment>
    <comment ref="B52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>Дергач Виктория Владимировна:</t>
        </r>
        <r>
          <rPr>
            <sz val="12"/>
            <color indexed="81"/>
            <rFont val="Times New Roman"/>
            <family val="1"/>
            <charset val="204"/>
          </rPr>
          <t xml:space="preserve">
Инвентарный номер ДМИ и ЗО: 101120000804</t>
        </r>
      </text>
    </comment>
  </commentList>
</comments>
</file>

<file path=xl/sharedStrings.xml><?xml version="1.0" encoding="utf-8"?>
<sst xmlns="http://schemas.openxmlformats.org/spreadsheetml/2006/main" count="1146" uniqueCount="172">
  <si>
    <t>Приложение № 1.1</t>
  </si>
  <si>
    <t>Форма 1. Перечень инвестиционных проектов</t>
  </si>
  <si>
    <t xml:space="preserve"> на год 2018</t>
  </si>
  <si>
    <t>Инвестиционная программа</t>
  </si>
  <si>
    <t>Общества с ограниченной ответственностью "Красноярский жилищно-коммунальный комплекс"</t>
  </si>
  <si>
    <t xml:space="preserve"> полное наименование субъекта электроэнергетики</t>
  </si>
  <si>
    <t>Утвержденные плановые значения показателей приведены в соответствии с</t>
  </si>
  <si>
    <t>реквизиты решения органа исполнительной власти, утвердившего инвестиционную программу</t>
  </si>
  <si>
    <t>Номер группы инвести-ционных проектов</t>
  </si>
  <si>
    <t xml:space="preserve">  Наименование инвестиционного проекта (группы инвестиционных проектов)</t>
  </si>
  <si>
    <t>Идентифика-тор инвестицион-ного проекта</t>
  </si>
  <si>
    <t>Развитие электрической сети/усиление существующей электрической сети, связанное с подключением новых потребителей</t>
  </si>
  <si>
    <t>Замещение (обновление) электрической сети/повышение экономической эффективности (мероприятия направленные на снижение эксплуатационных затрат) оказания услуг в сфере электроэнергетики</t>
  </si>
  <si>
    <t xml:space="preserve">Повышение надежности оказываемых услуг в сфере электроэнергетики </t>
  </si>
  <si>
    <t xml:space="preserve">Повышение качества оказываемых услуг в сфере электроэнергетики </t>
  </si>
  <si>
    <t>Выполнение требований законодательства Российской Федерации, предписаний органов исполнительной власти, регламентов рынков электрической энергии</t>
  </si>
  <si>
    <t>Обеспечение текущей деятельности в сфере электроэнергетики, в том числе развитие информационной инфраструктуры, хозяйственное обеспечение деятельности</t>
  </si>
  <si>
    <t>Инвестиции, связанные с деятельностью, не относящейся к сфере электроэнергетики</t>
  </si>
  <si>
    <t>Показатель увеличения мощности силовых трансформаторов на подстанциях, не связанного с осуществлением технологического присоединения к электрическим сетям, кВА</t>
  </si>
  <si>
    <t>Показатель увеличения протяженности линий электропередачи, не связанного с осуществлением технологического присоединения к электрическим сетям, км</t>
  </si>
  <si>
    <t>Показатель замены линий электропередачи, км</t>
  </si>
  <si>
    <t>Показатель оценки изменения средней продолжительности прекращения передачи электрической энергии потребителям услуг</t>
  </si>
  <si>
    <t>Наименование количественного показателя, соответствующего цели</t>
  </si>
  <si>
    <t>4.1</t>
  </si>
  <si>
    <t>4.2</t>
  </si>
  <si>
    <t>4.3</t>
  </si>
  <si>
    <t>4.4</t>
  </si>
  <si>
    <t>5.1</t>
  </si>
  <si>
    <t>5.2</t>
  </si>
  <si>
    <t>6.1</t>
  </si>
  <si>
    <t>6.2</t>
  </si>
  <si>
    <t>7.1</t>
  </si>
  <si>
    <t>7.2</t>
  </si>
  <si>
    <t>7.3</t>
  </si>
  <si>
    <t>7.4</t>
  </si>
  <si>
    <t>8.1</t>
  </si>
  <si>
    <t>8.2</t>
  </si>
  <si>
    <t>8.3</t>
  </si>
  <si>
    <t>8.4</t>
  </si>
  <si>
    <t>9.1</t>
  </si>
  <si>
    <t>9.2</t>
  </si>
  <si>
    <t>9.3</t>
  </si>
  <si>
    <t>9.4</t>
  </si>
  <si>
    <t>10.1</t>
  </si>
  <si>
    <t>10.2</t>
  </si>
  <si>
    <t>10.3</t>
  </si>
  <si>
    <t>10.4</t>
  </si>
  <si>
    <t>0</t>
  </si>
  <si>
    <t>ВСЕГО по инвестиционной программе, в том числе:</t>
  </si>
  <si>
    <t>нд</t>
  </si>
  <si>
    <t>0.1</t>
  </si>
  <si>
    <t>Технологическое присоединение, всего</t>
  </si>
  <si>
    <t>0.2</t>
  </si>
  <si>
    <t>Реконструкция, модернизация, техническое перевооружение, всего</t>
  </si>
  <si>
    <t>0.3</t>
  </si>
  <si>
    <t>Инвестиционные проекты, реализация которых обуславливается схемами и программами перспективного развития электроэнергетики, всего</t>
  </si>
  <si>
    <t>0.4</t>
  </si>
  <si>
    <t>Прочее новое строительство объектов электросетевого хозяйства, всего</t>
  </si>
  <si>
    <t>0.5</t>
  </si>
  <si>
    <t>Покупка земельных участков для целей реализации инвестиционных проектов, всего</t>
  </si>
  <si>
    <t>0.6</t>
  </si>
  <si>
    <t>Прочие инвестиционные проекты, всего</t>
  </si>
  <si>
    <t>1</t>
  </si>
  <si>
    <t>Красноярский край</t>
  </si>
  <si>
    <t>1.1</t>
  </si>
  <si>
    <t>Технологическое присоединение, всего, в том числе:</t>
  </si>
  <si>
    <t>Г</t>
  </si>
  <si>
    <t>1.1.1</t>
  </si>
  <si>
    <t>Технологическое присоединение энергопринимающих устройств потребителей, всего, в том числе:</t>
  </si>
  <si>
    <t>1.1.1.1</t>
  </si>
  <si>
    <t>Технологическое присоединение энергопринимающих устройств потребителей максимальной мощностью до 15 кВт включительно, всего</t>
  </si>
  <si>
    <t>1.1.1.2</t>
  </si>
  <si>
    <t>Технологическое присоединение энергопринимающих устройств потребителей максимальной мощностью до 150 кВт включительно, всего</t>
  </si>
  <si>
    <t>1.1.1.3</t>
  </si>
  <si>
    <t>Технологическое присоединение энергопринимающих устройств потребителей свыше 150 кВт, всего, в том числе:</t>
  </si>
  <si>
    <t>1.1.2</t>
  </si>
  <si>
    <t>Технологическое присоединение объектов электросетевого хозяйства, всего, в том числе:</t>
  </si>
  <si>
    <t>1.1.2.1</t>
  </si>
  <si>
    <t>Технологическое присоединение объектов электросетевого хозяйства, принадлежащих  иным сетевым организациям и иным лицам, всего, в том числе:</t>
  </si>
  <si>
    <t>1.1.2.2</t>
  </si>
  <si>
    <t>Технологическое присоединение к электрическим сетям иных сетевых организаций, всего, в том числе:</t>
  </si>
  <si>
    <t>1.1.3</t>
  </si>
  <si>
    <t>Технологическое присоединение объектов по производству электрической энергии всего, в том числе:</t>
  </si>
  <si>
    <t>1.1.3.1</t>
  </si>
  <si>
    <t>Наименование объекта по производству электрической энергии, всего, в том числе:</t>
  </si>
  <si>
    <t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</si>
  <si>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</si>
  <si>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 всего, в том числе:</t>
  </si>
  <si>
    <t>1.1.3.2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</si>
  <si>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t>
  </si>
  <si>
    <t>1.1.4</t>
  </si>
  <si>
    <t>Усиление электрической сети в целях осуществления технологического присоединения энергопринимающих устройств потребителей и (или) объектов электросетевого хозяйства всего, в том числе:</t>
  </si>
  <si>
    <t>1.1.4.1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</si>
  <si>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</si>
  <si>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1.1.4.2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</si>
  <si>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</si>
  <si>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1.2</t>
  </si>
  <si>
    <t>Реконструкция, модернизация, техническое перевооружение всего, в том числе:</t>
  </si>
  <si>
    <t>1.2.1</t>
  </si>
  <si>
    <t>Реконструкция, модернизация, техническое перевооружение  трансформаторных и иных подстанций, распределительных пунктов, всего, в том числе:</t>
  </si>
  <si>
    <t>1.2.1.1</t>
  </si>
  <si>
    <t>Реконструкция трансформаторных и иных подстанций, всего, в том числе:</t>
  </si>
  <si>
    <t>1.2.1.2</t>
  </si>
  <si>
    <t>Модернизация, техническое перевооружение трансформаторных и иных подстанций, распределительных пунктов, всего, в том числе:</t>
  </si>
  <si>
    <t xml:space="preserve">Модернизация оборудования трансформаторной подстанции № 614, расположенной по ул.  26 Бакинских комиссаров, 50 г, с заменой трансформатора типа ТМ мощностью 400 кВА на трансформатор типа ТМГ мощностью 630 кВА </t>
  </si>
  <si>
    <t>H_101120000804</t>
  </si>
  <si>
    <t>1.2.2</t>
  </si>
  <si>
    <t>Реконструкция, модернизация, техническое перевооружение линий электропередачи, всего, в том числе:</t>
  </si>
  <si>
    <t>1.2.2.1</t>
  </si>
  <si>
    <t>Реконструкция линий электропередачи, всего, в том числе:</t>
  </si>
  <si>
    <t>1.2.2.2</t>
  </si>
  <si>
    <t>Модернизация, техническое перевооружение линий электропередачи, всего, в том числе:</t>
  </si>
  <si>
    <t>Модернизация электрических сетей 0,4 кВ, запитанных от трансформаторной подстанции  № 593, расположенной по ул. 1-я Шинная, 26 г, осуществляющих электроснабжение частных жилых домов по ул. 1-я Шинная, 26-38, ул. 2-я Шинная, 25-40, ул. 3-я Шинная, 25-42, ул. 4-я Шинная, 27-41, в следующем объеме:  замена провода марки А-25 протяженностью 1,084 км на самонесущий провод марки СИП 4 (4х50) протяженностью 1,084 км</t>
  </si>
  <si>
    <t>H_0000024554</t>
  </si>
  <si>
    <t>Модернизация электрических сетей 0,4 кВ, запитанных от комплектной трансформаторной подстанции  № 975 А, расположенной по ул. Свердловская, 197 г, осуществляющих электроснабжение частных жилых домов по ул. Экскурсантов, 5-31, ул. Туристская, 1-31, ул. Рощевая, 1-19, пер, Односторонний, 2-7, в следующем объеме: замена провода марки А-70 протяженностью 1,434 км на самонесущий провод  марки СИП 4 (4х70) протяженностью 1,434 км</t>
  </si>
  <si>
    <t>H_СТР09754</t>
  </si>
  <si>
    <t>Модернизация электрических сетей 0,4 кВ, запитанных от комплектной трансформаторной подстанции  № 980, расположенной по ул. 2-я Боровая, 69 г, осуществляющих электроснабжение частных жилых домов по ул. 2-я Боровая, 6-63, в следующем объеме: замена провода марки А-50 протяженностью 1,200 км на самонесущий провод марки СИП 4 (4х70) протяженностью 1,200 км</t>
  </si>
  <si>
    <t>H_СТР09758</t>
  </si>
  <si>
    <t>Замена кабельной линии 10 кВ марки ААБ (3х120) мм² протяженностью 0,770 км на кабель марки ААБл (3х185) мм² протяженностью 0,770 км от ТП-508, расположенной по ул. Армейская, 21 г, до ТП-51, расположенной по ул. Краснодарская, 44 г.</t>
  </si>
  <si>
    <t>H_ИНФ05163</t>
  </si>
  <si>
    <t>Замена кабельной линии 10 кВ марки ААШВ (3х95) мм² протяженностью 1,979 км на кабель марки ААШВ (3х185) мм² протяженностью 1,979 км от ТП-914, расположенной по ул. Мате Залки, 6 г, до ТП-10110, расположенной по ул. Рокоссовского, 18 д</t>
  </si>
  <si>
    <t>H_ИНФ07306</t>
  </si>
  <si>
    <t>Модернизация электрических сетей 0,4кВ протяженностью 1,288 км, запитанных от трансформаторной подстанции № 280, осуществляющих электроснабжение жилых домов по ул. Вавилова, 6-46 (четные), Побежимова, 2-48 (четные), 45, 47, на электрические сети протяженностью  2,350 км (включая ввода к жилым домам), в следующем объеме: а) замена провода марки А-25 на самонесущий провод марки СИП 4 (4х50);                                                                                                        б) замена провода марки А-35 на самонесущий провод марки СИП 4 (4х70); в) замена провода марки А-10 на самонесущий провод марки СИП 4 (4х16)</t>
  </si>
  <si>
    <t>H_ИНФ06443</t>
  </si>
  <si>
    <t xml:space="preserve">Договор на услуги по разработке проектной документации на мероприятия по модернизации  электрических сетей. </t>
  </si>
  <si>
    <t>H_00000001</t>
  </si>
  <si>
    <t>1.2.3</t>
  </si>
  <si>
    <t>Развитие и модернизация учета электрической энергии (мощности), всего, в том числе:</t>
  </si>
  <si>
    <t>1.2.3.1</t>
  </si>
  <si>
    <t>«Установка приборов учета, класс напряжения 0,22 (0,4) кВ, всего, в том числе:»</t>
  </si>
  <si>
    <t>1.2.3.2</t>
  </si>
  <si>
    <t>«Установка приборов учета, класс напряжения 6 (10) кВ, всего, в том числе:»</t>
  </si>
  <si>
    <t>1.2.3.3</t>
  </si>
  <si>
    <t>«Установка приборов учета, класс напряжения 35 кВ, всего, в том числе:»</t>
  </si>
  <si>
    <t>1.2.3.4</t>
  </si>
  <si>
    <t>«Установка приборов учета, класс напряжения 110 кВ и выше, всего, в том числе:»</t>
  </si>
  <si>
    <t>1.2.3.5</t>
  </si>
  <si>
    <t>«Включение приборов учета в систему сбора и передачи данных, класс напряжения 0,22 (0,4) кВ, всего, в том числе:»</t>
  </si>
  <si>
    <t>1.2.3.6</t>
  </si>
  <si>
    <t>«Включение приборов учета в систему сбора и передачи данных, класс напряжения 6 (10) кВ, всего, в том числе:»</t>
  </si>
  <si>
    <t>1.2.3.7</t>
  </si>
  <si>
    <t>«Включение приборов учета в систему сбора и передачи данных, класс напряжения 35 кВ, всего, в том числе:»</t>
  </si>
  <si>
    <t>1.2.3.8</t>
  </si>
  <si>
    <t>«Включение приборов учета в систему сбора и передачи данных, класс напряжения 110 кВ и выше, всего, в том числе:»</t>
  </si>
  <si>
    <t>1.2.4</t>
  </si>
  <si>
    <t>Реконструкция, модернизация, техническое перевооружение прочих объектов основных средств, всего, в том числе:</t>
  </si>
  <si>
    <t>1.2.4.1</t>
  </si>
  <si>
    <t>Реконструкция прочих объектов основных средств, всего, в том числе:</t>
  </si>
  <si>
    <t>1.2.4.2</t>
  </si>
  <si>
    <t>Модернизация, техническое перевооружение прочих объектов основных средств, всего, в том числе:</t>
  </si>
  <si>
    <t>1.3</t>
  </si>
  <si>
    <t>Инвестиционные проекты, реализация которых обуславливается схемами и программами перспективного развития электроэнергетики, всего, в том числе:</t>
  </si>
  <si>
    <t>1.3.1</t>
  </si>
  <si>
    <t>Инвестиционные проекты, предусмотренные схемой и программой развития Единой энергетической системы России, всего, в том числе:</t>
  </si>
  <si>
    <t>1.3.2</t>
  </si>
  <si>
    <t>Инвестиционные проекты, предусмотренные схемой и программой развития субъекта Российской Федерации, всего, в том числе:</t>
  </si>
  <si>
    <t>1.4</t>
  </si>
  <si>
    <t>Прочее новое строительство объектов электросетевого хозяйства, всего, в том числе:</t>
  </si>
  <si>
    <t>1.5</t>
  </si>
  <si>
    <t>Покупка земельных участков для целей реализации инвестиционных проектов, всего, в том числе:</t>
  </si>
  <si>
    <t>1.6</t>
  </si>
  <si>
    <t>Прочие инвестиционные проекты, всего, в том числе:</t>
  </si>
  <si>
    <t>Предложение по корректировке утвержденного плана</t>
  </si>
  <si>
    <t>Утвержденный план</t>
  </si>
  <si>
    <t>H_ИНФ12181</t>
  </si>
  <si>
    <t>Год раскрытия информации: 2018 год</t>
  </si>
  <si>
    <t>Цели реализации инвестиционных проектов и утвержденные плановые (фактические) значения количественных показателей, характеризующие достижение таких целей</t>
  </si>
  <si>
    <t>Приказом Министерства промышленности, энергетики и торговли Красноярского края от 27.10.2017 № 08-111</t>
  </si>
  <si>
    <r>
      <t xml:space="preserve">Модернизация электрических сетей 0,4кВ протяженностью 1,435 км, запитанных от трансформаторной подстанции № 1А (134-8-2), осуществляющих электроснабжение жилых домов по ул. Ясная, на электрические сети протяженностью  </t>
    </r>
    <r>
      <rPr>
        <sz val="12"/>
        <rFont val="Times New Roman"/>
        <family val="1"/>
        <charset val="204"/>
      </rPr>
      <t>3,27 км с перераспределением нагрузки, в следующем объеме: а) замена кабельных линий марки АВВГ (4х70) мм² на кабельные линии марки АВБШВ (4х240) мм²; б) замена проводов марки А-50, А-35, А-16 на самонесущие провода марки СИП 4 (4х95), СИП 4 (4х50), СИП 4 (4х35).</t>
    </r>
  </si>
  <si>
    <t>к приказу Министерства промышленности, энергетики и жилищно-коммунального хозяйства Красноярского края</t>
  </si>
  <si>
    <t>от "_______"____________2018 г</t>
  </si>
  <si>
    <t xml:space="preserve">Подписано с использованием электронной цифровой подписи от 13.09.2017 серийный номер 00 af 63 e0 7a c4 0c c8 80 e7 11 56 98 8c c5 36 a2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</si>
</sst>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#,##0.000"/>
    <numFmt numFmtId="167" formatCode="#,##0_ ;\-#,##0\ "/>
    <numFmt numFmtId="168" formatCode="_-* #,##0.00\ _р_._-;\-* #,##0.00\ _р_._-;_-* &quot;-&quot;??\ _р_._-;_-@_-"/>
  </numFmts>
  <fonts count="34" x14ac:knownFonts="1"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12"/>
      <color indexed="81"/>
      <name val="Times New Roman"/>
      <family val="1"/>
      <charset val="204"/>
    </font>
    <font>
      <sz val="12"/>
      <color indexed="8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rgb="FF000000"/>
      <name val="SimSun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2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233">
    <xf numFmtId="0" fontId="0" fillId="0" borderId="0"/>
    <xf numFmtId="0" fontId="2" fillId="0" borderId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4" fillId="0" borderId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4" borderId="0" applyNumberFormat="0" applyBorder="0" applyAlignment="0" applyProtection="0"/>
    <xf numFmtId="0" fontId="15" fillId="12" borderId="7" applyNumberFormat="0" applyAlignment="0" applyProtection="0"/>
    <xf numFmtId="0" fontId="16" fillId="25" borderId="8" applyNumberFormat="0" applyAlignment="0" applyProtection="0"/>
    <xf numFmtId="0" fontId="17" fillId="25" borderId="7" applyNumberFormat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20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22" fillId="26" borderId="13" applyNumberFormat="0" applyAlignment="0" applyProtection="0"/>
    <xf numFmtId="0" fontId="23" fillId="0" borderId="0" applyNumberFormat="0" applyFill="0" applyBorder="0" applyAlignment="0" applyProtection="0"/>
    <xf numFmtId="0" fontId="24" fillId="27" borderId="0" applyNumberFormat="0" applyBorder="0" applyAlignment="0" applyProtection="0"/>
    <xf numFmtId="0" fontId="25" fillId="0" borderId="0"/>
    <xf numFmtId="0" fontId="26" fillId="0" borderId="0"/>
    <xf numFmtId="0" fontId="26" fillId="0" borderId="0"/>
    <xf numFmtId="0" fontId="6" fillId="0" borderId="0"/>
    <xf numFmtId="0" fontId="6" fillId="0" borderId="0"/>
    <xf numFmtId="0" fontId="25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2" applyBorder="0" applyAlignment="0">
      <alignment horizontal="center" wrapText="1"/>
    </xf>
    <xf numFmtId="0" fontId="28" fillId="8" borderId="0" applyNumberFormat="0" applyBorder="0" applyAlignment="0" applyProtection="0"/>
    <xf numFmtId="0" fontId="29" fillId="0" borderId="0" applyNumberFormat="0" applyFill="0" applyBorder="0" applyAlignment="0" applyProtection="0"/>
    <xf numFmtId="0" fontId="12" fillId="28" borderId="14" applyNumberFormat="0" applyFont="0" applyAlignment="0" applyProtection="0"/>
    <xf numFmtId="9" fontId="2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0" fillId="0" borderId="15" applyNumberFormat="0" applyFill="0" applyAlignment="0" applyProtection="0"/>
    <xf numFmtId="0" fontId="31" fillId="0" borderId="0"/>
    <xf numFmtId="0" fontId="32" fillId="0" borderId="0" applyNumberFormat="0" applyFill="0" applyBorder="0" applyAlignment="0" applyProtection="0"/>
    <xf numFmtId="0" fontId="7" fillId="0" borderId="0">
      <alignment horizontal="center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2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7" fillId="0" borderId="0">
      <alignment horizontal="left" vertical="top"/>
    </xf>
    <xf numFmtId="0" fontId="33" fillId="9" borderId="0" applyNumberFormat="0" applyBorder="0" applyAlignment="0" applyProtection="0"/>
  </cellStyleXfs>
  <cellXfs count="93">
    <xf numFmtId="0" fontId="0" fillId="0" borderId="0" xfId="0"/>
    <xf numFmtId="0" fontId="3" fillId="0" borderId="0" xfId="1" applyFont="1" applyFill="1" applyAlignment="1">
      <alignment horizontal="center"/>
    </xf>
    <xf numFmtId="0" fontId="3" fillId="0" borderId="0" xfId="1" applyFont="1" applyFill="1"/>
    <xf numFmtId="0" fontId="3" fillId="0" borderId="0" xfId="1" applyFont="1" applyFill="1" applyBorder="1"/>
    <xf numFmtId="0" fontId="3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vertical="center"/>
    </xf>
    <xf numFmtId="0" fontId="3" fillId="0" borderId="0" xfId="1" applyFont="1" applyFill="1" applyAlignment="1">
      <alignment horizontal="center" vertical="top"/>
    </xf>
    <xf numFmtId="0" fontId="3" fillId="0" borderId="0" xfId="1" applyFont="1" applyFill="1" applyAlignment="1">
      <alignment vertical="top"/>
    </xf>
    <xf numFmtId="0" fontId="3" fillId="0" borderId="0" xfId="1" applyFont="1" applyFill="1" applyBorder="1" applyAlignment="1">
      <alignment vertical="top"/>
    </xf>
    <xf numFmtId="0" fontId="6" fillId="0" borderId="0" xfId="0" applyFont="1"/>
    <xf numFmtId="0" fontId="6" fillId="0" borderId="0" xfId="0" applyFont="1" applyFill="1" applyAlignment="1"/>
    <xf numFmtId="0" fontId="6" fillId="0" borderId="0" xfId="0" applyFont="1" applyFill="1" applyAlignment="1">
      <alignment horizontal="center"/>
    </xf>
    <xf numFmtId="165" fontId="6" fillId="0" borderId="0" xfId="0" applyNumberFormat="1" applyFont="1" applyFill="1" applyAlignment="1">
      <alignment horizontal="center"/>
    </xf>
    <xf numFmtId="0" fontId="6" fillId="0" borderId="0" xfId="1" applyFont="1" applyFill="1"/>
    <xf numFmtId="0" fontId="3" fillId="0" borderId="2" xfId="1" applyFont="1" applyFill="1" applyBorder="1" applyAlignment="1">
      <alignment horizontal="center" vertical="center" textRotation="90" wrapText="1"/>
    </xf>
    <xf numFmtId="0" fontId="3" fillId="0" borderId="2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/>
    </xf>
    <xf numFmtId="49" fontId="3" fillId="0" borderId="2" xfId="1" applyNumberFormat="1" applyFont="1" applyFill="1" applyBorder="1" applyAlignment="1">
      <alignment horizontal="center"/>
    </xf>
    <xf numFmtId="49" fontId="4" fillId="2" borderId="2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166" fontId="4" fillId="2" borderId="2" xfId="1" applyNumberFormat="1" applyFont="1" applyFill="1" applyBorder="1" applyAlignment="1">
      <alignment horizontal="center"/>
    </xf>
    <xf numFmtId="0" fontId="4" fillId="2" borderId="0" xfId="1" applyFont="1" applyFill="1"/>
    <xf numFmtId="49" fontId="3" fillId="0" borderId="2" xfId="1" applyNumberFormat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/>
    </xf>
    <xf numFmtId="166" fontId="3" fillId="0" borderId="2" xfId="1" applyNumberFormat="1" applyFont="1" applyFill="1" applyBorder="1" applyAlignment="1">
      <alignment horizontal="center"/>
    </xf>
    <xf numFmtId="49" fontId="3" fillId="3" borderId="2" xfId="1" applyNumberFormat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/>
    </xf>
    <xf numFmtId="166" fontId="3" fillId="3" borderId="2" xfId="1" applyNumberFormat="1" applyFont="1" applyFill="1" applyBorder="1" applyAlignment="1">
      <alignment horizontal="center"/>
    </xf>
    <xf numFmtId="0" fontId="3" fillId="3" borderId="0" xfId="1" applyFont="1" applyFill="1"/>
    <xf numFmtId="0" fontId="3" fillId="0" borderId="2" xfId="1" applyFont="1" applyFill="1" applyBorder="1" applyAlignment="1">
      <alignment horizontal="center" wrapText="1"/>
    </xf>
    <xf numFmtId="49" fontId="3" fillId="4" borderId="2" xfId="1" applyNumberFormat="1" applyFont="1" applyFill="1" applyBorder="1" applyAlignment="1">
      <alignment horizontal="center" vertical="center"/>
    </xf>
    <xf numFmtId="0" fontId="3" fillId="4" borderId="2" xfId="1" applyFont="1" applyFill="1" applyBorder="1" applyAlignment="1">
      <alignment horizontal="center" vertical="center" wrapText="1"/>
    </xf>
    <xf numFmtId="0" fontId="3" fillId="4" borderId="6" xfId="1" applyFont="1" applyFill="1" applyBorder="1" applyAlignment="1">
      <alignment horizontal="center"/>
    </xf>
    <xf numFmtId="166" fontId="3" fillId="4" borderId="2" xfId="1" applyNumberFormat="1" applyFont="1" applyFill="1" applyBorder="1" applyAlignment="1">
      <alignment horizontal="center"/>
    </xf>
    <xf numFmtId="0" fontId="3" fillId="4" borderId="0" xfId="1" applyFont="1" applyFill="1"/>
    <xf numFmtId="49" fontId="3" fillId="5" borderId="2" xfId="1" applyNumberFormat="1" applyFont="1" applyFill="1" applyBorder="1" applyAlignment="1">
      <alignment horizontal="center" vertical="center"/>
    </xf>
    <xf numFmtId="0" fontId="3" fillId="5" borderId="2" xfId="1" applyFont="1" applyFill="1" applyBorder="1" applyAlignment="1">
      <alignment horizontal="center" vertical="center" wrapText="1"/>
    </xf>
    <xf numFmtId="0" fontId="3" fillId="5" borderId="6" xfId="1" applyFont="1" applyFill="1" applyBorder="1" applyAlignment="1">
      <alignment horizontal="center"/>
    </xf>
    <xf numFmtId="166" fontId="3" fillId="5" borderId="2" xfId="1" applyNumberFormat="1" applyFont="1" applyFill="1" applyBorder="1" applyAlignment="1">
      <alignment horizontal="center"/>
    </xf>
    <xf numFmtId="0" fontId="3" fillId="5" borderId="0" xfId="1" applyFont="1" applyFill="1"/>
    <xf numFmtId="0" fontId="3" fillId="0" borderId="6" xfId="1" applyFont="1" applyFill="1" applyBorder="1" applyAlignment="1">
      <alignment horizontal="center" vertical="center"/>
    </xf>
    <xf numFmtId="49" fontId="3" fillId="6" borderId="2" xfId="1" applyNumberFormat="1" applyFont="1" applyFill="1" applyBorder="1" applyAlignment="1">
      <alignment horizontal="center" vertical="center"/>
    </xf>
    <xf numFmtId="0" fontId="3" fillId="6" borderId="2" xfId="1" applyFont="1" applyFill="1" applyBorder="1" applyAlignment="1">
      <alignment horizontal="center" vertical="center" wrapText="1"/>
    </xf>
    <xf numFmtId="0" fontId="3" fillId="6" borderId="6" xfId="1" applyFont="1" applyFill="1" applyBorder="1" applyAlignment="1">
      <alignment horizontal="center"/>
    </xf>
    <xf numFmtId="166" fontId="3" fillId="6" borderId="2" xfId="1" applyNumberFormat="1" applyFont="1" applyFill="1" applyBorder="1" applyAlignment="1">
      <alignment horizontal="center"/>
    </xf>
    <xf numFmtId="0" fontId="3" fillId="6" borderId="0" xfId="1" applyFont="1" applyFill="1"/>
    <xf numFmtId="0" fontId="3" fillId="3" borderId="6" xfId="1" applyFont="1" applyFill="1" applyBorder="1" applyAlignment="1">
      <alignment horizontal="center" vertical="center"/>
    </xf>
    <xf numFmtId="49" fontId="3" fillId="2" borderId="2" xfId="1" applyNumberFormat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/>
    </xf>
    <xf numFmtId="166" fontId="3" fillId="2" borderId="2" xfId="1" applyNumberFormat="1" applyFont="1" applyFill="1" applyBorder="1" applyAlignment="1">
      <alignment horizontal="center"/>
    </xf>
    <xf numFmtId="0" fontId="3" fillId="2" borderId="0" xfId="1" applyFont="1" applyFill="1"/>
    <xf numFmtId="0" fontId="6" fillId="0" borderId="2" xfId="0" applyFont="1" applyFill="1" applyBorder="1" applyAlignment="1">
      <alignment horizontal="left" wrapText="1"/>
    </xf>
    <xf numFmtId="49" fontId="3" fillId="0" borderId="6" xfId="1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justify" wrapText="1"/>
    </xf>
    <xf numFmtId="166" fontId="6" fillId="0" borderId="6" xfId="1" applyNumberFormat="1" applyFont="1" applyFill="1" applyBorder="1" applyAlignment="1">
      <alignment horizontal="center"/>
    </xf>
    <xf numFmtId="49" fontId="3" fillId="0" borderId="6" xfId="1" applyNumberFormat="1" applyFont="1" applyFill="1" applyBorder="1" applyAlignment="1">
      <alignment horizontal="center"/>
    </xf>
    <xf numFmtId="166" fontId="3" fillId="0" borderId="6" xfId="1" applyNumberFormat="1" applyFont="1" applyFill="1" applyBorder="1" applyAlignment="1">
      <alignment horizontal="center"/>
    </xf>
    <xf numFmtId="0" fontId="6" fillId="0" borderId="6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justify" wrapText="1"/>
    </xf>
    <xf numFmtId="0" fontId="3" fillId="6" borderId="6" xfId="1" applyFont="1" applyFill="1" applyBorder="1" applyAlignment="1">
      <alignment horizontal="center" vertical="center"/>
    </xf>
    <xf numFmtId="0" fontId="3" fillId="5" borderId="6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wrapText="1"/>
    </xf>
    <xf numFmtId="0" fontId="3" fillId="2" borderId="2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 textRotation="90" wrapText="1"/>
    </xf>
    <xf numFmtId="0" fontId="0" fillId="0" borderId="6" xfId="0" applyFont="1" applyFill="1" applyBorder="1" applyAlignment="1">
      <alignment horizontal="left" wrapText="1"/>
    </xf>
    <xf numFmtId="0" fontId="7" fillId="0" borderId="0" xfId="0" applyFont="1" applyFill="1" applyBorder="1" applyAlignment="1"/>
    <xf numFmtId="0" fontId="0" fillId="0" borderId="0" xfId="0" applyFont="1" applyFill="1" applyBorder="1" applyAlignment="1"/>
    <xf numFmtId="0" fontId="4" fillId="2" borderId="6" xfId="1" applyFont="1" applyFill="1" applyBorder="1" applyAlignment="1">
      <alignment horizontal="center"/>
    </xf>
    <xf numFmtId="0" fontId="3" fillId="0" borderId="3" xfId="1" applyFont="1" applyFill="1" applyBorder="1" applyAlignment="1">
      <alignment horizontal="center" vertical="center" textRotation="90" wrapText="1"/>
    </xf>
    <xf numFmtId="0" fontId="3" fillId="0" borderId="5" xfId="1" applyFont="1" applyFill="1" applyBorder="1" applyAlignment="1">
      <alignment horizontal="center" vertical="center" textRotation="90" wrapText="1"/>
    </xf>
    <xf numFmtId="0" fontId="3" fillId="0" borderId="2" xfId="1" applyFont="1" applyFill="1" applyBorder="1" applyAlignment="1">
      <alignment horizontal="center" vertical="center" textRotation="90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3" fillId="0" borderId="0" xfId="1" applyFont="1" applyFill="1" applyAlignment="1">
      <alignment horizontal="left"/>
    </xf>
    <xf numFmtId="0" fontId="3" fillId="0" borderId="0" xfId="1" applyFont="1" applyFill="1" applyAlignment="1">
      <alignment horizontal="left" wrapText="1"/>
    </xf>
    <xf numFmtId="0" fontId="4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center"/>
    </xf>
    <xf numFmtId="0" fontId="3" fillId="0" borderId="0" xfId="1" applyFont="1" applyFill="1" applyAlignment="1">
      <alignment horizontal="right" vertical="center"/>
    </xf>
    <xf numFmtId="0" fontId="3" fillId="0" borderId="1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top"/>
    </xf>
    <xf numFmtId="0" fontId="3" fillId="0" borderId="0" xfId="1" applyFont="1" applyFill="1" applyAlignment="1">
      <alignment horizontal="center" vertical="center"/>
    </xf>
    <xf numFmtId="0" fontId="0" fillId="0" borderId="0" xfId="0" applyFont="1" applyFill="1" applyAlignment="1">
      <alignment horizontal="right"/>
    </xf>
    <xf numFmtId="0" fontId="6" fillId="0" borderId="0" xfId="0" applyFont="1" applyFill="1" applyAlignment="1">
      <alignment horizontal="right"/>
    </xf>
    <xf numFmtId="0" fontId="0" fillId="0" borderId="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0" fillId="0" borderId="0" xfId="0" applyFont="1" applyAlignment="1">
      <alignment horizontal="left"/>
    </xf>
  </cellXfs>
  <cellStyles count="233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Normal 2" xfId="20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вод  2" xfId="27"/>
    <cellStyle name="Вывод 2" xfId="28"/>
    <cellStyle name="Вычисление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12 2" xfId="38"/>
    <cellStyle name="Обычный 2" xfId="39"/>
    <cellStyle name="Обычный 2 26 2" xfId="40"/>
    <cellStyle name="Обычный 3" xfId="41"/>
    <cellStyle name="Обычный 3 2" xfId="42"/>
    <cellStyle name="Обычный 3 2 2 2" xfId="43"/>
    <cellStyle name="Обычный 3 21" xfId="44"/>
    <cellStyle name="Обычный 4" xfId="45"/>
    <cellStyle name="Обычный 4 2" xfId="46"/>
    <cellStyle name="Обычный 5" xfId="47"/>
    <cellStyle name="Обычный 6" xfId="48"/>
    <cellStyle name="Обычный 6 2" xfId="49"/>
    <cellStyle name="Обычный 6 2 2" xfId="50"/>
    <cellStyle name="Обычный 6 2 2 2" xfId="51"/>
    <cellStyle name="Обычный 6 2 2 2 2" xfId="52"/>
    <cellStyle name="Обычный 6 2 2 2 2 2" xfId="53"/>
    <cellStyle name="Обычный 6 2 2 2 2 2 2" xfId="54"/>
    <cellStyle name="Обычный 6 2 2 2 2 2 3" xfId="55"/>
    <cellStyle name="Обычный 6 2 2 2 2 3" xfId="56"/>
    <cellStyle name="Обычный 6 2 2 2 2 4" xfId="57"/>
    <cellStyle name="Обычный 6 2 2 2 3" xfId="58"/>
    <cellStyle name="Обычный 6 2 2 2 3 2" xfId="59"/>
    <cellStyle name="Обычный 6 2 2 2 3 3" xfId="60"/>
    <cellStyle name="Обычный 6 2 2 2 4" xfId="61"/>
    <cellStyle name="Обычный 6 2 2 2 5" xfId="62"/>
    <cellStyle name="Обычный 6 2 2 3" xfId="63"/>
    <cellStyle name="Обычный 6 2 2 3 2" xfId="64"/>
    <cellStyle name="Обычный 6 2 2 3 2 2" xfId="65"/>
    <cellStyle name="Обычный 6 2 2 3 2 3" xfId="66"/>
    <cellStyle name="Обычный 6 2 2 3 3" xfId="67"/>
    <cellStyle name="Обычный 6 2 2 3 4" xfId="68"/>
    <cellStyle name="Обычный 6 2 2 4" xfId="69"/>
    <cellStyle name="Обычный 6 2 2 4 2" xfId="70"/>
    <cellStyle name="Обычный 6 2 2 4 2 2" xfId="71"/>
    <cellStyle name="Обычный 6 2 2 4 2 3" xfId="72"/>
    <cellStyle name="Обычный 6 2 2 4 3" xfId="73"/>
    <cellStyle name="Обычный 6 2 2 4 4" xfId="74"/>
    <cellStyle name="Обычный 6 2 2 5" xfId="75"/>
    <cellStyle name="Обычный 6 2 2 5 2" xfId="76"/>
    <cellStyle name="Обычный 6 2 2 5 3" xfId="77"/>
    <cellStyle name="Обычный 6 2 2 6" xfId="78"/>
    <cellStyle name="Обычный 6 2 2 7" xfId="79"/>
    <cellStyle name="Обычный 6 2 2 8" xfId="80"/>
    <cellStyle name="Обычный 6 2 3" xfId="81"/>
    <cellStyle name="Обычный 6 2 3 2" xfId="82"/>
    <cellStyle name="Обычный 6 2 3 2 2" xfId="83"/>
    <cellStyle name="Обычный 6 2 3 2 2 2" xfId="84"/>
    <cellStyle name="Обычный 6 2 3 2 2 2 2" xfId="85"/>
    <cellStyle name="Обычный 6 2 3 2 2 2 3" xfId="86"/>
    <cellStyle name="Обычный 6 2 3 2 2 3" xfId="87"/>
    <cellStyle name="Обычный 6 2 3 2 2 4" xfId="88"/>
    <cellStyle name="Обычный 6 2 3 2 3" xfId="89"/>
    <cellStyle name="Обычный 6 2 3 2 3 2" xfId="90"/>
    <cellStyle name="Обычный 6 2 3 2 3 3" xfId="91"/>
    <cellStyle name="Обычный 6 2 3 2 4" xfId="92"/>
    <cellStyle name="Обычный 6 2 3 2 5" xfId="93"/>
    <cellStyle name="Обычный 6 2 3 3" xfId="94"/>
    <cellStyle name="Обычный 6 2 3 3 2" xfId="95"/>
    <cellStyle name="Обычный 6 2 3 3 2 2" xfId="96"/>
    <cellStyle name="Обычный 6 2 3 3 2 3" xfId="97"/>
    <cellStyle name="Обычный 6 2 3 3 3" xfId="98"/>
    <cellStyle name="Обычный 6 2 3 3 4" xfId="99"/>
    <cellStyle name="Обычный 6 2 3 4" xfId="100"/>
    <cellStyle name="Обычный 6 2 3 4 2" xfId="101"/>
    <cellStyle name="Обычный 6 2 3 4 2 2" xfId="102"/>
    <cellStyle name="Обычный 6 2 3 4 2 3" xfId="103"/>
    <cellStyle name="Обычный 6 2 3 4 3" xfId="104"/>
    <cellStyle name="Обычный 6 2 3 4 4" xfId="105"/>
    <cellStyle name="Обычный 6 2 3 5" xfId="106"/>
    <cellStyle name="Обычный 6 2 3 5 2" xfId="107"/>
    <cellStyle name="Обычный 6 2 3 5 3" xfId="108"/>
    <cellStyle name="Обычный 6 2 3 6" xfId="109"/>
    <cellStyle name="Обычный 6 2 3 7" xfId="110"/>
    <cellStyle name="Обычный 6 2 3 8" xfId="111"/>
    <cellStyle name="Обычный 6 2 4" xfId="112"/>
    <cellStyle name="Обычный 6 2 4 2" xfId="113"/>
    <cellStyle name="Обычный 6 2 4 2 2" xfId="114"/>
    <cellStyle name="Обычный 6 2 4 2 3" xfId="115"/>
    <cellStyle name="Обычный 6 2 4 3" xfId="116"/>
    <cellStyle name="Обычный 6 2 4 4" xfId="117"/>
    <cellStyle name="Обычный 6 2 5" xfId="118"/>
    <cellStyle name="Обычный 6 2 5 2" xfId="119"/>
    <cellStyle name="Обычный 6 2 5 2 2" xfId="120"/>
    <cellStyle name="Обычный 6 2 5 2 3" xfId="121"/>
    <cellStyle name="Обычный 6 2 5 3" xfId="122"/>
    <cellStyle name="Обычный 6 2 5 4" xfId="123"/>
    <cellStyle name="Обычный 6 2 6" xfId="124"/>
    <cellStyle name="Обычный 6 2 6 2" xfId="125"/>
    <cellStyle name="Обычный 6 2 6 3" xfId="126"/>
    <cellStyle name="Обычный 6 2 7" xfId="127"/>
    <cellStyle name="Обычный 6 2 8" xfId="128"/>
    <cellStyle name="Обычный 6 2 9" xfId="129"/>
    <cellStyle name="Обычный 6 3" xfId="130"/>
    <cellStyle name="Обычный 6 3 2" xfId="131"/>
    <cellStyle name="Обычный 6 3 2 2" xfId="132"/>
    <cellStyle name="Обычный 6 3 2 3" xfId="133"/>
    <cellStyle name="Обычный 6 3 3" xfId="134"/>
    <cellStyle name="Обычный 6 3 4" xfId="135"/>
    <cellStyle name="Обычный 6 4" xfId="136"/>
    <cellStyle name="Обычный 6 4 2" xfId="137"/>
    <cellStyle name="Обычный 6 4 2 2" xfId="138"/>
    <cellStyle name="Обычный 6 4 2 3" xfId="139"/>
    <cellStyle name="Обычный 6 4 3" xfId="140"/>
    <cellStyle name="Обычный 6 4 4" xfId="141"/>
    <cellStyle name="Обычный 6 5" xfId="142"/>
    <cellStyle name="Обычный 6 5 2" xfId="143"/>
    <cellStyle name="Обычный 6 5 3" xfId="144"/>
    <cellStyle name="Обычный 6 6" xfId="145"/>
    <cellStyle name="Обычный 6 7" xfId="146"/>
    <cellStyle name="Обычный 6 8" xfId="147"/>
    <cellStyle name="Обычный 7" xfId="1"/>
    <cellStyle name="Обычный 7 2" xfId="148"/>
    <cellStyle name="Обычный 7 2 2" xfId="149"/>
    <cellStyle name="Обычный 7 2 2 2" xfId="150"/>
    <cellStyle name="Обычный 7 2 2 2 2" xfId="151"/>
    <cellStyle name="Обычный 7 2 2 2 3" xfId="152"/>
    <cellStyle name="Обычный 7 2 2 3" xfId="153"/>
    <cellStyle name="Обычный 7 2 2 4" xfId="154"/>
    <cellStyle name="Обычный 7 2 3" xfId="155"/>
    <cellStyle name="Обычный 7 2 3 2" xfId="156"/>
    <cellStyle name="Обычный 7 2 3 2 2" xfId="157"/>
    <cellStyle name="Обычный 7 2 3 2 3" xfId="158"/>
    <cellStyle name="Обычный 7 2 3 3" xfId="159"/>
    <cellStyle name="Обычный 7 2 3 4" xfId="160"/>
    <cellStyle name="Обычный 7 2 4" xfId="161"/>
    <cellStyle name="Обычный 7 2 4 2" xfId="162"/>
    <cellStyle name="Обычный 7 2 4 3" xfId="163"/>
    <cellStyle name="Обычный 7 2 5" xfId="164"/>
    <cellStyle name="Обычный 7 2 6" xfId="165"/>
    <cellStyle name="Обычный 7 2 7" xfId="166"/>
    <cellStyle name="Обычный 8" xfId="167"/>
    <cellStyle name="Обычный 9" xfId="168"/>
    <cellStyle name="Обычный 9 2" xfId="169"/>
    <cellStyle name="Обычный 9 2 2" xfId="170"/>
    <cellStyle name="Обычный 9 2 2 2" xfId="171"/>
    <cellStyle name="Обычный 9 2 2 3" xfId="172"/>
    <cellStyle name="Обычный 9 2 2 4" xfId="173"/>
    <cellStyle name="Обычный 9 2 3" xfId="174"/>
    <cellStyle name="Обычный 9 2 4" xfId="175"/>
    <cellStyle name="Обычный 9 3" xfId="176"/>
    <cellStyle name="Обычный 9 3 2" xfId="177"/>
    <cellStyle name="Обычный 9 3 3" xfId="178"/>
    <cellStyle name="Обычный 9 3 4" xfId="179"/>
    <cellStyle name="Обычный 9 4" xfId="180"/>
    <cellStyle name="Обычный 9 5" xfId="181"/>
    <cellStyle name="ПИР" xfId="182"/>
    <cellStyle name="Плохой 2" xfId="183"/>
    <cellStyle name="Пояснение 2" xfId="184"/>
    <cellStyle name="Примечание 2" xfId="185"/>
    <cellStyle name="Процентный 2" xfId="186"/>
    <cellStyle name="Процентный 3" xfId="187"/>
    <cellStyle name="Связанная ячейка 2" xfId="188"/>
    <cellStyle name="Стиль 1" xfId="189"/>
    <cellStyle name="Текст предупреждения 2" xfId="190"/>
    <cellStyle name="Титул" xfId="191"/>
    <cellStyle name="Финансовый 2" xfId="192"/>
    <cellStyle name="Финансовый 2 2" xfId="193"/>
    <cellStyle name="Финансовый 2 2 2" xfId="194"/>
    <cellStyle name="Финансовый 2 2 2 2" xfId="195"/>
    <cellStyle name="Финансовый 2 2 2 2 2" xfId="196"/>
    <cellStyle name="Финансовый 2 2 2 3" xfId="197"/>
    <cellStyle name="Финансовый 2 2 3" xfId="198"/>
    <cellStyle name="Финансовый 2 2 4" xfId="199"/>
    <cellStyle name="Финансовый 2 3" xfId="200"/>
    <cellStyle name="Финансовый 2 3 2" xfId="201"/>
    <cellStyle name="Финансовый 2 3 2 2" xfId="202"/>
    <cellStyle name="Финансовый 2 3 2 3" xfId="203"/>
    <cellStyle name="Финансовый 2 3 3" xfId="204"/>
    <cellStyle name="Финансовый 2 3 4" xfId="205"/>
    <cellStyle name="Финансовый 2 4" xfId="206"/>
    <cellStyle name="Финансовый 2 4 2" xfId="207"/>
    <cellStyle name="Финансовый 2 4 3" xfId="208"/>
    <cellStyle name="Финансовый 2 5" xfId="209"/>
    <cellStyle name="Финансовый 2 6" xfId="210"/>
    <cellStyle name="Финансовый 2 7" xfId="211"/>
    <cellStyle name="Финансовый 3" xfId="212"/>
    <cellStyle name="Финансовый 3 2" xfId="213"/>
    <cellStyle name="Финансовый 3 2 2" xfId="214"/>
    <cellStyle name="Финансовый 3 2 2 2" xfId="215"/>
    <cellStyle name="Финансовый 3 2 2 3" xfId="216"/>
    <cellStyle name="Финансовый 3 2 3" xfId="217"/>
    <cellStyle name="Финансовый 3 2 4" xfId="218"/>
    <cellStyle name="Финансовый 3 3" xfId="219"/>
    <cellStyle name="Финансовый 3 3 2" xfId="220"/>
    <cellStyle name="Финансовый 3 3 2 2" xfId="221"/>
    <cellStyle name="Финансовый 3 3 2 3" xfId="222"/>
    <cellStyle name="Финансовый 3 3 3" xfId="223"/>
    <cellStyle name="Финансовый 3 3 4" xfId="224"/>
    <cellStyle name="Финансовый 3 4" xfId="225"/>
    <cellStyle name="Финансовый 3 4 2" xfId="226"/>
    <cellStyle name="Финансовый 3 4 3" xfId="227"/>
    <cellStyle name="Финансовый 3 5" xfId="228"/>
    <cellStyle name="Финансовый 3 6" xfId="229"/>
    <cellStyle name="Финансовый 3 7" xfId="230"/>
    <cellStyle name="Хвост" xfId="231"/>
    <cellStyle name="Хороший 2" xfId="23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BW89"/>
  <sheetViews>
    <sheetView tabSelected="1" view="pageBreakPreview" topLeftCell="A86" zoomScale="90" zoomScaleNormal="100" zoomScaleSheetLayoutView="90" workbookViewId="0">
      <selection activeCell="A89" sqref="A89"/>
    </sheetView>
  </sheetViews>
  <sheetFormatPr defaultRowHeight="15.75" x14ac:dyDescent="0.25"/>
  <cols>
    <col min="1" max="1" width="9.75" style="1" customWidth="1"/>
    <col min="2" max="2" width="33.875" style="2" customWidth="1"/>
    <col min="3" max="3" width="16" style="1" customWidth="1"/>
    <col min="4" max="27" width="8.125" style="2" customWidth="1"/>
    <col min="28" max="16384" width="9" style="2"/>
  </cols>
  <sheetData>
    <row r="1" spans="1:75" x14ac:dyDescent="0.25">
      <c r="X1" s="80" t="s">
        <v>0</v>
      </c>
      <c r="Y1" s="80"/>
      <c r="Z1" s="80"/>
      <c r="AA1" s="80"/>
    </row>
    <row r="2" spans="1:75" ht="63.75" customHeight="1" x14ac:dyDescent="0.25">
      <c r="X2" s="81" t="s">
        <v>169</v>
      </c>
      <c r="Y2" s="81"/>
      <c r="Z2" s="81"/>
      <c r="AA2" s="81"/>
    </row>
    <row r="3" spans="1:75" ht="17.25" customHeight="1" x14ac:dyDescent="0.25">
      <c r="H3" s="3"/>
      <c r="I3" s="3"/>
      <c r="X3" s="2" t="s">
        <v>170</v>
      </c>
    </row>
    <row r="4" spans="1:75" x14ac:dyDescent="0.25">
      <c r="A4" s="82" t="s">
        <v>1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</row>
    <row r="5" spans="1:75" x14ac:dyDescent="0.25">
      <c r="A5" s="83" t="s">
        <v>2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</row>
    <row r="6" spans="1:75" ht="15.75" customHeight="1" x14ac:dyDescent="0.25"/>
    <row r="7" spans="1:75" ht="21.75" customHeight="1" x14ac:dyDescent="0.25">
      <c r="A7" s="4"/>
      <c r="B7" s="5"/>
      <c r="C7" s="4"/>
      <c r="D7" s="84" t="s">
        <v>3</v>
      </c>
      <c r="E7" s="84"/>
      <c r="F7" s="84"/>
      <c r="G7" s="84"/>
      <c r="H7" s="85" t="s">
        <v>4</v>
      </c>
      <c r="I7" s="85"/>
      <c r="J7" s="85"/>
      <c r="K7" s="85"/>
      <c r="L7" s="85"/>
      <c r="M7" s="85"/>
      <c r="N7" s="85"/>
      <c r="O7" s="85"/>
      <c r="P7" s="85"/>
      <c r="Q7" s="85"/>
      <c r="U7" s="5"/>
      <c r="V7" s="5"/>
      <c r="W7" s="5"/>
      <c r="X7" s="5"/>
      <c r="Y7" s="5"/>
      <c r="Z7" s="5"/>
      <c r="AA7" s="5"/>
    </row>
    <row r="8" spans="1:75" ht="15.75" customHeight="1" x14ac:dyDescent="0.25">
      <c r="A8" s="6"/>
      <c r="B8" s="7"/>
      <c r="C8" s="6"/>
      <c r="D8" s="7"/>
      <c r="E8" s="7"/>
      <c r="F8" s="7"/>
      <c r="G8" s="7"/>
      <c r="H8" s="7"/>
      <c r="I8" s="86" t="s">
        <v>5</v>
      </c>
      <c r="J8" s="86"/>
      <c r="K8" s="86"/>
      <c r="L8" s="86"/>
      <c r="M8" s="86"/>
      <c r="N8" s="86"/>
      <c r="O8" s="86"/>
      <c r="P8" s="8"/>
      <c r="Q8" s="7"/>
      <c r="U8" s="7"/>
      <c r="V8" s="7"/>
      <c r="W8" s="7"/>
      <c r="X8" s="7"/>
      <c r="Y8" s="7"/>
      <c r="Z8" s="7"/>
      <c r="AA8" s="7"/>
    </row>
    <row r="10" spans="1:75" ht="16.5" customHeight="1" x14ac:dyDescent="0.25">
      <c r="A10" s="87" t="s">
        <v>165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</row>
    <row r="11" spans="1:75" ht="15" customHeigh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75" s="9" customFormat="1" x14ac:dyDescent="0.25">
      <c r="B12" s="10"/>
      <c r="C12" s="88" t="s">
        <v>6</v>
      </c>
      <c r="D12" s="89"/>
      <c r="E12" s="89"/>
      <c r="F12" s="89"/>
      <c r="G12" s="89"/>
      <c r="H12" s="89"/>
      <c r="I12" s="89"/>
      <c r="J12" s="89"/>
      <c r="K12" s="89"/>
      <c r="L12" s="89"/>
      <c r="M12" s="90" t="s">
        <v>167</v>
      </c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7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</row>
    <row r="13" spans="1:75" s="9" customFormat="1" x14ac:dyDescent="0.25">
      <c r="B13" s="10"/>
      <c r="C13" s="11"/>
      <c r="D13" s="10"/>
      <c r="E13" s="10"/>
      <c r="F13" s="10"/>
      <c r="G13" s="10"/>
      <c r="H13" s="10"/>
      <c r="I13" s="12"/>
      <c r="J13" s="10"/>
      <c r="K13" s="10"/>
      <c r="L13" s="10"/>
      <c r="M13" s="91" t="s">
        <v>7</v>
      </c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69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</row>
    <row r="14" spans="1:75" s="3" customFormat="1" ht="15.75" customHeight="1" x14ac:dyDescent="0.25">
      <c r="A14" s="79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</row>
    <row r="15" spans="1:75" s="5" customFormat="1" ht="33.75" customHeight="1" x14ac:dyDescent="0.25">
      <c r="A15" s="75" t="s">
        <v>8</v>
      </c>
      <c r="B15" s="75" t="s">
        <v>9</v>
      </c>
      <c r="C15" s="75" t="s">
        <v>10</v>
      </c>
      <c r="D15" s="75" t="s">
        <v>166</v>
      </c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</row>
    <row r="16" spans="1:75" ht="229.5" customHeight="1" x14ac:dyDescent="0.25">
      <c r="A16" s="75"/>
      <c r="B16" s="75"/>
      <c r="C16" s="75"/>
      <c r="D16" s="76" t="s">
        <v>11</v>
      </c>
      <c r="E16" s="77"/>
      <c r="F16" s="77"/>
      <c r="G16" s="78"/>
      <c r="H16" s="75" t="s">
        <v>12</v>
      </c>
      <c r="I16" s="75"/>
      <c r="J16" s="75" t="s">
        <v>13</v>
      </c>
      <c r="K16" s="75"/>
      <c r="L16" s="75" t="s">
        <v>14</v>
      </c>
      <c r="M16" s="75"/>
      <c r="N16" s="75"/>
      <c r="O16" s="75"/>
      <c r="P16" s="75" t="s">
        <v>15</v>
      </c>
      <c r="Q16" s="75"/>
      <c r="R16" s="75"/>
      <c r="S16" s="75"/>
      <c r="T16" s="75" t="s">
        <v>16</v>
      </c>
      <c r="U16" s="75"/>
      <c r="V16" s="75"/>
      <c r="W16" s="75"/>
      <c r="X16" s="75" t="s">
        <v>17</v>
      </c>
      <c r="Y16" s="75"/>
      <c r="Z16" s="75"/>
      <c r="AA16" s="75"/>
    </row>
    <row r="17" spans="1:27" s="13" customFormat="1" ht="207" customHeight="1" x14ac:dyDescent="0.25">
      <c r="A17" s="75"/>
      <c r="B17" s="75"/>
      <c r="C17" s="75"/>
      <c r="D17" s="72" t="s">
        <v>18</v>
      </c>
      <c r="E17" s="73"/>
      <c r="F17" s="72" t="s">
        <v>19</v>
      </c>
      <c r="G17" s="73"/>
      <c r="H17" s="74" t="s">
        <v>20</v>
      </c>
      <c r="I17" s="74"/>
      <c r="J17" s="72" t="s">
        <v>21</v>
      </c>
      <c r="K17" s="73"/>
      <c r="L17" s="72" t="s">
        <v>22</v>
      </c>
      <c r="M17" s="73"/>
      <c r="N17" s="72" t="s">
        <v>22</v>
      </c>
      <c r="O17" s="73"/>
      <c r="P17" s="72" t="s">
        <v>22</v>
      </c>
      <c r="Q17" s="73"/>
      <c r="R17" s="72" t="s">
        <v>22</v>
      </c>
      <c r="S17" s="73"/>
      <c r="T17" s="72" t="s">
        <v>22</v>
      </c>
      <c r="U17" s="73"/>
      <c r="V17" s="72" t="s">
        <v>22</v>
      </c>
      <c r="W17" s="73"/>
      <c r="X17" s="72" t="s">
        <v>22</v>
      </c>
      <c r="Y17" s="73"/>
      <c r="Z17" s="72" t="s">
        <v>22</v>
      </c>
      <c r="AA17" s="73"/>
    </row>
    <row r="18" spans="1:27" ht="132" customHeight="1" x14ac:dyDescent="0.25">
      <c r="A18" s="75"/>
      <c r="B18" s="75"/>
      <c r="C18" s="75"/>
      <c r="D18" s="14" t="s">
        <v>163</v>
      </c>
      <c r="E18" s="14" t="s">
        <v>162</v>
      </c>
      <c r="F18" s="14" t="s">
        <v>163</v>
      </c>
      <c r="G18" s="14" t="s">
        <v>162</v>
      </c>
      <c r="H18" s="14" t="s">
        <v>163</v>
      </c>
      <c r="I18" s="67" t="s">
        <v>162</v>
      </c>
      <c r="J18" s="14" t="s">
        <v>163</v>
      </c>
      <c r="K18" s="67" t="s">
        <v>162</v>
      </c>
      <c r="L18" s="14" t="s">
        <v>163</v>
      </c>
      <c r="M18" s="67" t="s">
        <v>162</v>
      </c>
      <c r="N18" s="14" t="s">
        <v>163</v>
      </c>
      <c r="O18" s="67" t="s">
        <v>162</v>
      </c>
      <c r="P18" s="14" t="s">
        <v>163</v>
      </c>
      <c r="Q18" s="67" t="s">
        <v>162</v>
      </c>
      <c r="R18" s="14" t="s">
        <v>163</v>
      </c>
      <c r="S18" s="67" t="s">
        <v>162</v>
      </c>
      <c r="T18" s="14" t="s">
        <v>163</v>
      </c>
      <c r="U18" s="67" t="s">
        <v>162</v>
      </c>
      <c r="V18" s="14" t="s">
        <v>163</v>
      </c>
      <c r="W18" s="67" t="s">
        <v>162</v>
      </c>
      <c r="X18" s="14" t="s">
        <v>163</v>
      </c>
      <c r="Y18" s="67" t="s">
        <v>162</v>
      </c>
      <c r="Z18" s="14" t="s">
        <v>163</v>
      </c>
      <c r="AA18" s="67" t="s">
        <v>162</v>
      </c>
    </row>
    <row r="19" spans="1:27" x14ac:dyDescent="0.25">
      <c r="A19" s="15">
        <v>1</v>
      </c>
      <c r="B19" s="16">
        <v>2</v>
      </c>
      <c r="C19" s="15">
        <v>3</v>
      </c>
      <c r="D19" s="17" t="s">
        <v>23</v>
      </c>
      <c r="E19" s="17" t="s">
        <v>24</v>
      </c>
      <c r="F19" s="17" t="s">
        <v>25</v>
      </c>
      <c r="G19" s="17" t="s">
        <v>26</v>
      </c>
      <c r="H19" s="17" t="s">
        <v>27</v>
      </c>
      <c r="I19" s="17" t="s">
        <v>28</v>
      </c>
      <c r="J19" s="17" t="s">
        <v>29</v>
      </c>
      <c r="K19" s="17" t="s">
        <v>30</v>
      </c>
      <c r="L19" s="17" t="s">
        <v>31</v>
      </c>
      <c r="M19" s="17" t="s">
        <v>32</v>
      </c>
      <c r="N19" s="17" t="s">
        <v>33</v>
      </c>
      <c r="O19" s="17" t="s">
        <v>34</v>
      </c>
      <c r="P19" s="17" t="s">
        <v>35</v>
      </c>
      <c r="Q19" s="17" t="s">
        <v>36</v>
      </c>
      <c r="R19" s="17" t="s">
        <v>37</v>
      </c>
      <c r="S19" s="17" t="s">
        <v>38</v>
      </c>
      <c r="T19" s="17" t="s">
        <v>39</v>
      </c>
      <c r="U19" s="17" t="s">
        <v>40</v>
      </c>
      <c r="V19" s="17" t="s">
        <v>41</v>
      </c>
      <c r="W19" s="17" t="s">
        <v>42</v>
      </c>
      <c r="X19" s="17" t="s">
        <v>43</v>
      </c>
      <c r="Y19" s="17" t="s">
        <v>44</v>
      </c>
      <c r="Z19" s="17" t="s">
        <v>45</v>
      </c>
      <c r="AA19" s="17" t="s">
        <v>46</v>
      </c>
    </row>
    <row r="20" spans="1:27" s="21" customFormat="1" ht="31.5" x14ac:dyDescent="0.25">
      <c r="A20" s="18" t="s">
        <v>47</v>
      </c>
      <c r="B20" s="19" t="s">
        <v>48</v>
      </c>
      <c r="C20" s="71" t="s">
        <v>49</v>
      </c>
      <c r="D20" s="20">
        <f t="shared" ref="D20:AA20" si="0">SUM(D21,D22,D23,D24,D25,D26)</f>
        <v>230</v>
      </c>
      <c r="E20" s="20">
        <f t="shared" si="0"/>
        <v>230</v>
      </c>
      <c r="F20" s="20">
        <f t="shared" si="0"/>
        <v>0</v>
      </c>
      <c r="G20" s="20">
        <f t="shared" si="0"/>
        <v>1.835</v>
      </c>
      <c r="H20" s="20">
        <f t="shared" si="0"/>
        <v>8.8170000000000002</v>
      </c>
      <c r="I20" s="20">
        <f t="shared" si="0"/>
        <v>8.8170000000000002</v>
      </c>
      <c r="J20" s="20">
        <f t="shared" si="0"/>
        <v>-3.835555467637284E-3</v>
      </c>
      <c r="K20" s="20">
        <f t="shared" si="0"/>
        <v>-3.9127922447010511E-3</v>
      </c>
      <c r="L20" s="20">
        <f t="shared" si="0"/>
        <v>0</v>
      </c>
      <c r="M20" s="20">
        <f t="shared" si="0"/>
        <v>0</v>
      </c>
      <c r="N20" s="20">
        <f t="shared" si="0"/>
        <v>0</v>
      </c>
      <c r="O20" s="20">
        <f t="shared" si="0"/>
        <v>0</v>
      </c>
      <c r="P20" s="20">
        <f t="shared" si="0"/>
        <v>0</v>
      </c>
      <c r="Q20" s="20">
        <f t="shared" si="0"/>
        <v>0</v>
      </c>
      <c r="R20" s="20">
        <f t="shared" si="0"/>
        <v>0</v>
      </c>
      <c r="S20" s="20">
        <f t="shared" si="0"/>
        <v>0</v>
      </c>
      <c r="T20" s="20">
        <f t="shared" si="0"/>
        <v>0</v>
      </c>
      <c r="U20" s="20">
        <f t="shared" si="0"/>
        <v>0</v>
      </c>
      <c r="V20" s="20">
        <f t="shared" si="0"/>
        <v>0</v>
      </c>
      <c r="W20" s="20">
        <f t="shared" si="0"/>
        <v>0</v>
      </c>
      <c r="X20" s="20">
        <f t="shared" si="0"/>
        <v>0</v>
      </c>
      <c r="Y20" s="20">
        <f t="shared" si="0"/>
        <v>0</v>
      </c>
      <c r="Z20" s="20">
        <f t="shared" si="0"/>
        <v>0</v>
      </c>
      <c r="AA20" s="20">
        <f t="shared" si="0"/>
        <v>0</v>
      </c>
    </row>
    <row r="21" spans="1:27" ht="31.5" x14ac:dyDescent="0.25">
      <c r="A21" s="22" t="s">
        <v>50</v>
      </c>
      <c r="B21" s="23" t="s">
        <v>51</v>
      </c>
      <c r="C21" s="24" t="s">
        <v>49</v>
      </c>
      <c r="D21" s="25" t="s">
        <v>49</v>
      </c>
      <c r="E21" s="25" t="s">
        <v>49</v>
      </c>
      <c r="F21" s="25" t="s">
        <v>49</v>
      </c>
      <c r="G21" s="25" t="s">
        <v>49</v>
      </c>
      <c r="H21" s="25" t="s">
        <v>49</v>
      </c>
      <c r="I21" s="25" t="s">
        <v>49</v>
      </c>
      <c r="J21" s="25" t="s">
        <v>49</v>
      </c>
      <c r="K21" s="25" t="s">
        <v>49</v>
      </c>
      <c r="L21" s="25" t="s">
        <v>49</v>
      </c>
      <c r="M21" s="25" t="s">
        <v>49</v>
      </c>
      <c r="N21" s="25" t="s">
        <v>49</v>
      </c>
      <c r="O21" s="25" t="s">
        <v>49</v>
      </c>
      <c r="P21" s="25" t="s">
        <v>49</v>
      </c>
      <c r="Q21" s="25" t="s">
        <v>49</v>
      </c>
      <c r="R21" s="25" t="s">
        <v>49</v>
      </c>
      <c r="S21" s="25" t="s">
        <v>49</v>
      </c>
      <c r="T21" s="25" t="s">
        <v>49</v>
      </c>
      <c r="U21" s="25" t="s">
        <v>49</v>
      </c>
      <c r="V21" s="25" t="s">
        <v>49</v>
      </c>
      <c r="W21" s="25" t="s">
        <v>49</v>
      </c>
      <c r="X21" s="25" t="s">
        <v>49</v>
      </c>
      <c r="Y21" s="25" t="s">
        <v>49</v>
      </c>
      <c r="Z21" s="25" t="s">
        <v>49</v>
      </c>
      <c r="AA21" s="25" t="s">
        <v>49</v>
      </c>
    </row>
    <row r="22" spans="1:27" s="30" customFormat="1" ht="31.5" x14ac:dyDescent="0.25">
      <c r="A22" s="26" t="s">
        <v>52</v>
      </c>
      <c r="B22" s="27" t="s">
        <v>53</v>
      </c>
      <c r="C22" s="28" t="s">
        <v>49</v>
      </c>
      <c r="D22" s="29">
        <f>SUM(D48)</f>
        <v>230</v>
      </c>
      <c r="E22" s="29">
        <f>SUM(E48)</f>
        <v>230</v>
      </c>
      <c r="F22" s="29">
        <f t="shared" ref="F22:AA22" si="1">SUM(F48)</f>
        <v>0</v>
      </c>
      <c r="G22" s="29">
        <f t="shared" si="1"/>
        <v>1.835</v>
      </c>
      <c r="H22" s="29">
        <f t="shared" si="1"/>
        <v>8.8170000000000002</v>
      </c>
      <c r="I22" s="29">
        <f t="shared" si="1"/>
        <v>8.8170000000000002</v>
      </c>
      <c r="J22" s="29">
        <f t="shared" si="1"/>
        <v>-3.835555467637284E-3</v>
      </c>
      <c r="K22" s="29">
        <f t="shared" si="1"/>
        <v>-3.9127922447010511E-3</v>
      </c>
      <c r="L22" s="29">
        <f t="shared" si="1"/>
        <v>0</v>
      </c>
      <c r="M22" s="29">
        <f t="shared" si="1"/>
        <v>0</v>
      </c>
      <c r="N22" s="29">
        <f t="shared" si="1"/>
        <v>0</v>
      </c>
      <c r="O22" s="29">
        <f t="shared" si="1"/>
        <v>0</v>
      </c>
      <c r="P22" s="29">
        <f t="shared" si="1"/>
        <v>0</v>
      </c>
      <c r="Q22" s="29">
        <f t="shared" si="1"/>
        <v>0</v>
      </c>
      <c r="R22" s="29">
        <f t="shared" si="1"/>
        <v>0</v>
      </c>
      <c r="S22" s="29">
        <f t="shared" si="1"/>
        <v>0</v>
      </c>
      <c r="T22" s="29">
        <f t="shared" si="1"/>
        <v>0</v>
      </c>
      <c r="U22" s="29">
        <f t="shared" si="1"/>
        <v>0</v>
      </c>
      <c r="V22" s="29">
        <f t="shared" si="1"/>
        <v>0</v>
      </c>
      <c r="W22" s="29">
        <f t="shared" si="1"/>
        <v>0</v>
      </c>
      <c r="X22" s="29">
        <f t="shared" si="1"/>
        <v>0</v>
      </c>
      <c r="Y22" s="29">
        <f t="shared" si="1"/>
        <v>0</v>
      </c>
      <c r="Z22" s="29">
        <f t="shared" si="1"/>
        <v>0</v>
      </c>
      <c r="AA22" s="29">
        <f t="shared" si="1"/>
        <v>0</v>
      </c>
    </row>
    <row r="23" spans="1:27" ht="78.75" x14ac:dyDescent="0.25">
      <c r="A23" s="22" t="s">
        <v>54</v>
      </c>
      <c r="B23" s="31" t="s">
        <v>55</v>
      </c>
      <c r="C23" s="24" t="s">
        <v>49</v>
      </c>
      <c r="D23" s="25" t="s">
        <v>49</v>
      </c>
      <c r="E23" s="25" t="s">
        <v>49</v>
      </c>
      <c r="F23" s="25" t="s">
        <v>49</v>
      </c>
      <c r="G23" s="25" t="s">
        <v>49</v>
      </c>
      <c r="H23" s="25" t="s">
        <v>49</v>
      </c>
      <c r="I23" s="25" t="s">
        <v>49</v>
      </c>
      <c r="J23" s="25" t="s">
        <v>49</v>
      </c>
      <c r="K23" s="25" t="s">
        <v>49</v>
      </c>
      <c r="L23" s="25" t="s">
        <v>49</v>
      </c>
      <c r="M23" s="25" t="s">
        <v>49</v>
      </c>
      <c r="N23" s="25" t="s">
        <v>49</v>
      </c>
      <c r="O23" s="25" t="s">
        <v>49</v>
      </c>
      <c r="P23" s="25" t="s">
        <v>49</v>
      </c>
      <c r="Q23" s="25" t="s">
        <v>49</v>
      </c>
      <c r="R23" s="25" t="s">
        <v>49</v>
      </c>
      <c r="S23" s="25" t="s">
        <v>49</v>
      </c>
      <c r="T23" s="25" t="s">
        <v>49</v>
      </c>
      <c r="U23" s="25" t="s">
        <v>49</v>
      </c>
      <c r="V23" s="25" t="s">
        <v>49</v>
      </c>
      <c r="W23" s="25" t="s">
        <v>49</v>
      </c>
      <c r="X23" s="25" t="s">
        <v>49</v>
      </c>
      <c r="Y23" s="25" t="s">
        <v>49</v>
      </c>
      <c r="Z23" s="25" t="s">
        <v>49</v>
      </c>
      <c r="AA23" s="25" t="s">
        <v>49</v>
      </c>
    </row>
    <row r="24" spans="1:27" ht="47.25" x14ac:dyDescent="0.25">
      <c r="A24" s="22" t="s">
        <v>56</v>
      </c>
      <c r="B24" s="23" t="s">
        <v>57</v>
      </c>
      <c r="C24" s="24" t="s">
        <v>49</v>
      </c>
      <c r="D24" s="25" t="s">
        <v>49</v>
      </c>
      <c r="E24" s="25" t="s">
        <v>49</v>
      </c>
      <c r="F24" s="25" t="s">
        <v>49</v>
      </c>
      <c r="G24" s="25" t="s">
        <v>49</v>
      </c>
      <c r="H24" s="25" t="s">
        <v>49</v>
      </c>
      <c r="I24" s="25" t="s">
        <v>49</v>
      </c>
      <c r="J24" s="25" t="s">
        <v>49</v>
      </c>
      <c r="K24" s="25" t="s">
        <v>49</v>
      </c>
      <c r="L24" s="25" t="s">
        <v>49</v>
      </c>
      <c r="M24" s="25" t="s">
        <v>49</v>
      </c>
      <c r="N24" s="25" t="s">
        <v>49</v>
      </c>
      <c r="O24" s="25" t="s">
        <v>49</v>
      </c>
      <c r="P24" s="25" t="s">
        <v>49</v>
      </c>
      <c r="Q24" s="25" t="s">
        <v>49</v>
      </c>
      <c r="R24" s="25" t="s">
        <v>49</v>
      </c>
      <c r="S24" s="25" t="s">
        <v>49</v>
      </c>
      <c r="T24" s="25" t="s">
        <v>49</v>
      </c>
      <c r="U24" s="25" t="s">
        <v>49</v>
      </c>
      <c r="V24" s="25" t="s">
        <v>49</v>
      </c>
      <c r="W24" s="25" t="s">
        <v>49</v>
      </c>
      <c r="X24" s="25" t="s">
        <v>49</v>
      </c>
      <c r="Y24" s="25" t="s">
        <v>49</v>
      </c>
      <c r="Z24" s="25" t="s">
        <v>49</v>
      </c>
      <c r="AA24" s="25" t="s">
        <v>49</v>
      </c>
    </row>
    <row r="25" spans="1:27" ht="47.25" x14ac:dyDescent="0.25">
      <c r="A25" s="22" t="s">
        <v>58</v>
      </c>
      <c r="B25" s="23" t="s">
        <v>59</v>
      </c>
      <c r="C25" s="24" t="s">
        <v>49</v>
      </c>
      <c r="D25" s="25" t="s">
        <v>49</v>
      </c>
      <c r="E25" s="25" t="s">
        <v>49</v>
      </c>
      <c r="F25" s="25" t="s">
        <v>49</v>
      </c>
      <c r="G25" s="25" t="s">
        <v>49</v>
      </c>
      <c r="H25" s="25" t="s">
        <v>49</v>
      </c>
      <c r="I25" s="25" t="s">
        <v>49</v>
      </c>
      <c r="J25" s="25" t="s">
        <v>49</v>
      </c>
      <c r="K25" s="25" t="s">
        <v>49</v>
      </c>
      <c r="L25" s="25" t="s">
        <v>49</v>
      </c>
      <c r="M25" s="25" t="s">
        <v>49</v>
      </c>
      <c r="N25" s="25" t="s">
        <v>49</v>
      </c>
      <c r="O25" s="25" t="s">
        <v>49</v>
      </c>
      <c r="P25" s="25" t="s">
        <v>49</v>
      </c>
      <c r="Q25" s="25" t="s">
        <v>49</v>
      </c>
      <c r="R25" s="25" t="s">
        <v>49</v>
      </c>
      <c r="S25" s="25" t="s">
        <v>49</v>
      </c>
      <c r="T25" s="25" t="s">
        <v>49</v>
      </c>
      <c r="U25" s="25" t="s">
        <v>49</v>
      </c>
      <c r="V25" s="25" t="s">
        <v>49</v>
      </c>
      <c r="W25" s="25" t="s">
        <v>49</v>
      </c>
      <c r="X25" s="25" t="s">
        <v>49</v>
      </c>
      <c r="Y25" s="25" t="s">
        <v>49</v>
      </c>
      <c r="Z25" s="25" t="s">
        <v>49</v>
      </c>
      <c r="AA25" s="25" t="s">
        <v>49</v>
      </c>
    </row>
    <row r="26" spans="1:27" ht="31.5" x14ac:dyDescent="0.25">
      <c r="A26" s="17" t="s">
        <v>60</v>
      </c>
      <c r="B26" s="31" t="s">
        <v>61</v>
      </c>
      <c r="C26" s="24" t="s">
        <v>49</v>
      </c>
      <c r="D26" s="25" t="s">
        <v>49</v>
      </c>
      <c r="E26" s="25" t="s">
        <v>49</v>
      </c>
      <c r="F26" s="25" t="s">
        <v>49</v>
      </c>
      <c r="G26" s="25" t="s">
        <v>49</v>
      </c>
      <c r="H26" s="25" t="s">
        <v>49</v>
      </c>
      <c r="I26" s="25" t="s">
        <v>49</v>
      </c>
      <c r="J26" s="25" t="s">
        <v>49</v>
      </c>
      <c r="K26" s="25" t="s">
        <v>49</v>
      </c>
      <c r="L26" s="25" t="s">
        <v>49</v>
      </c>
      <c r="M26" s="25" t="s">
        <v>49</v>
      </c>
      <c r="N26" s="25" t="s">
        <v>49</v>
      </c>
      <c r="O26" s="25" t="s">
        <v>49</v>
      </c>
      <c r="P26" s="25" t="s">
        <v>49</v>
      </c>
      <c r="Q26" s="25" t="s">
        <v>49</v>
      </c>
      <c r="R26" s="25" t="s">
        <v>49</v>
      </c>
      <c r="S26" s="25" t="s">
        <v>49</v>
      </c>
      <c r="T26" s="25" t="s">
        <v>49</v>
      </c>
      <c r="U26" s="25" t="s">
        <v>49</v>
      </c>
      <c r="V26" s="25" t="s">
        <v>49</v>
      </c>
      <c r="W26" s="25" t="s">
        <v>49</v>
      </c>
      <c r="X26" s="25" t="s">
        <v>49</v>
      </c>
      <c r="Y26" s="25" t="s">
        <v>49</v>
      </c>
      <c r="Z26" s="25" t="s">
        <v>49</v>
      </c>
      <c r="AA26" s="25" t="s">
        <v>49</v>
      </c>
    </row>
    <row r="27" spans="1:27" x14ac:dyDescent="0.25">
      <c r="A27" s="22" t="s">
        <v>62</v>
      </c>
      <c r="B27" s="23" t="s">
        <v>63</v>
      </c>
      <c r="C27" s="24" t="s">
        <v>49</v>
      </c>
      <c r="D27" s="25" t="s">
        <v>49</v>
      </c>
      <c r="E27" s="25" t="s">
        <v>49</v>
      </c>
      <c r="F27" s="25" t="s">
        <v>49</v>
      </c>
      <c r="G27" s="25" t="s">
        <v>49</v>
      </c>
      <c r="H27" s="25" t="s">
        <v>49</v>
      </c>
      <c r="I27" s="25" t="s">
        <v>49</v>
      </c>
      <c r="J27" s="25" t="s">
        <v>49</v>
      </c>
      <c r="K27" s="25" t="s">
        <v>49</v>
      </c>
      <c r="L27" s="25" t="s">
        <v>49</v>
      </c>
      <c r="M27" s="25" t="s">
        <v>49</v>
      </c>
      <c r="N27" s="25" t="s">
        <v>49</v>
      </c>
      <c r="O27" s="25" t="s">
        <v>49</v>
      </c>
      <c r="P27" s="25" t="s">
        <v>49</v>
      </c>
      <c r="Q27" s="25" t="s">
        <v>49</v>
      </c>
      <c r="R27" s="25" t="s">
        <v>49</v>
      </c>
      <c r="S27" s="25" t="s">
        <v>49</v>
      </c>
      <c r="T27" s="25" t="s">
        <v>49</v>
      </c>
      <c r="U27" s="25" t="s">
        <v>49</v>
      </c>
      <c r="V27" s="25" t="s">
        <v>49</v>
      </c>
      <c r="W27" s="25" t="s">
        <v>49</v>
      </c>
      <c r="X27" s="25" t="s">
        <v>49</v>
      </c>
      <c r="Y27" s="25" t="s">
        <v>49</v>
      </c>
      <c r="Z27" s="25" t="s">
        <v>49</v>
      </c>
      <c r="AA27" s="25" t="s">
        <v>49</v>
      </c>
    </row>
    <row r="28" spans="1:27" s="36" customFormat="1" ht="31.5" x14ac:dyDescent="0.25">
      <c r="A28" s="32" t="s">
        <v>64</v>
      </c>
      <c r="B28" s="33" t="s">
        <v>65</v>
      </c>
      <c r="C28" s="34" t="s">
        <v>66</v>
      </c>
      <c r="D28" s="35">
        <f>SUM(D29,D33,D36,D45)</f>
        <v>0</v>
      </c>
      <c r="E28" s="35">
        <f t="shared" ref="E28:Z28" si="2">SUM(E29,E33,E36,E45)</f>
        <v>0</v>
      </c>
      <c r="F28" s="35">
        <f t="shared" si="2"/>
        <v>0</v>
      </c>
      <c r="G28" s="35">
        <f t="shared" si="2"/>
        <v>0</v>
      </c>
      <c r="H28" s="35">
        <f t="shared" si="2"/>
        <v>0</v>
      </c>
      <c r="I28" s="35">
        <f t="shared" si="2"/>
        <v>0</v>
      </c>
      <c r="J28" s="35">
        <f t="shared" si="2"/>
        <v>0</v>
      </c>
      <c r="K28" s="35">
        <f t="shared" si="2"/>
        <v>0</v>
      </c>
      <c r="L28" s="35">
        <f t="shared" si="2"/>
        <v>0</v>
      </c>
      <c r="M28" s="35">
        <f t="shared" si="2"/>
        <v>0</v>
      </c>
      <c r="N28" s="35">
        <f t="shared" si="2"/>
        <v>0</v>
      </c>
      <c r="O28" s="35">
        <f t="shared" si="2"/>
        <v>0</v>
      </c>
      <c r="P28" s="35">
        <f t="shared" si="2"/>
        <v>0</v>
      </c>
      <c r="Q28" s="35">
        <f t="shared" si="2"/>
        <v>0</v>
      </c>
      <c r="R28" s="35">
        <f t="shared" si="2"/>
        <v>0</v>
      </c>
      <c r="S28" s="35">
        <f t="shared" si="2"/>
        <v>0</v>
      </c>
      <c r="T28" s="35">
        <f t="shared" si="2"/>
        <v>0</v>
      </c>
      <c r="U28" s="35">
        <f t="shared" si="2"/>
        <v>0</v>
      </c>
      <c r="V28" s="35">
        <f t="shared" si="2"/>
        <v>0</v>
      </c>
      <c r="W28" s="35">
        <f t="shared" si="2"/>
        <v>0</v>
      </c>
      <c r="X28" s="35">
        <f t="shared" si="2"/>
        <v>0</v>
      </c>
      <c r="Y28" s="35">
        <f t="shared" si="2"/>
        <v>0</v>
      </c>
      <c r="Z28" s="35">
        <f t="shared" si="2"/>
        <v>0</v>
      </c>
      <c r="AA28" s="35">
        <f>SUM(AA29,AA33,AA36,AA45)</f>
        <v>0</v>
      </c>
    </row>
    <row r="29" spans="1:27" s="41" customFormat="1" ht="47.25" x14ac:dyDescent="0.25">
      <c r="A29" s="37" t="s">
        <v>67</v>
      </c>
      <c r="B29" s="38" t="s">
        <v>68</v>
      </c>
      <c r="C29" s="39" t="s">
        <v>66</v>
      </c>
      <c r="D29" s="40">
        <f>SUM(D30:D32)</f>
        <v>0</v>
      </c>
      <c r="E29" s="40">
        <f t="shared" ref="E29:AA29" si="3">SUM(E30:E32)</f>
        <v>0</v>
      </c>
      <c r="F29" s="40">
        <f t="shared" si="3"/>
        <v>0</v>
      </c>
      <c r="G29" s="40">
        <f t="shared" si="3"/>
        <v>0</v>
      </c>
      <c r="H29" s="40">
        <f t="shared" si="3"/>
        <v>0</v>
      </c>
      <c r="I29" s="40">
        <f t="shared" si="3"/>
        <v>0</v>
      </c>
      <c r="J29" s="40">
        <f t="shared" si="3"/>
        <v>0</v>
      </c>
      <c r="K29" s="40">
        <f t="shared" si="3"/>
        <v>0</v>
      </c>
      <c r="L29" s="40">
        <f t="shared" si="3"/>
        <v>0</v>
      </c>
      <c r="M29" s="40">
        <f t="shared" si="3"/>
        <v>0</v>
      </c>
      <c r="N29" s="40">
        <f t="shared" si="3"/>
        <v>0</v>
      </c>
      <c r="O29" s="40">
        <f t="shared" si="3"/>
        <v>0</v>
      </c>
      <c r="P29" s="40">
        <f t="shared" si="3"/>
        <v>0</v>
      </c>
      <c r="Q29" s="40">
        <f t="shared" si="3"/>
        <v>0</v>
      </c>
      <c r="R29" s="40">
        <f t="shared" si="3"/>
        <v>0</v>
      </c>
      <c r="S29" s="40">
        <f t="shared" si="3"/>
        <v>0</v>
      </c>
      <c r="T29" s="40">
        <f t="shared" si="3"/>
        <v>0</v>
      </c>
      <c r="U29" s="40">
        <f t="shared" si="3"/>
        <v>0</v>
      </c>
      <c r="V29" s="40">
        <f t="shared" si="3"/>
        <v>0</v>
      </c>
      <c r="W29" s="40">
        <f t="shared" si="3"/>
        <v>0</v>
      </c>
      <c r="X29" s="40">
        <f t="shared" si="3"/>
        <v>0</v>
      </c>
      <c r="Y29" s="40">
        <f t="shared" si="3"/>
        <v>0</v>
      </c>
      <c r="Z29" s="40">
        <f t="shared" si="3"/>
        <v>0</v>
      </c>
      <c r="AA29" s="40">
        <f t="shared" si="3"/>
        <v>0</v>
      </c>
    </row>
    <row r="30" spans="1:27" ht="78.75" x14ac:dyDescent="0.25">
      <c r="A30" s="22" t="s">
        <v>69</v>
      </c>
      <c r="B30" s="23" t="s">
        <v>70</v>
      </c>
      <c r="C30" s="42" t="s">
        <v>49</v>
      </c>
      <c r="D30" s="42" t="s">
        <v>49</v>
      </c>
      <c r="E30" s="42" t="s">
        <v>49</v>
      </c>
      <c r="F30" s="42" t="s">
        <v>49</v>
      </c>
      <c r="G30" s="42" t="s">
        <v>49</v>
      </c>
      <c r="H30" s="42" t="s">
        <v>49</v>
      </c>
      <c r="I30" s="42" t="s">
        <v>49</v>
      </c>
      <c r="J30" s="42" t="s">
        <v>49</v>
      </c>
      <c r="K30" s="42" t="s">
        <v>49</v>
      </c>
      <c r="L30" s="42" t="s">
        <v>49</v>
      </c>
      <c r="M30" s="42" t="s">
        <v>49</v>
      </c>
      <c r="N30" s="42" t="s">
        <v>49</v>
      </c>
      <c r="O30" s="42" t="s">
        <v>49</v>
      </c>
      <c r="P30" s="42" t="s">
        <v>49</v>
      </c>
      <c r="Q30" s="42" t="s">
        <v>49</v>
      </c>
      <c r="R30" s="42" t="s">
        <v>49</v>
      </c>
      <c r="S30" s="42" t="s">
        <v>49</v>
      </c>
      <c r="T30" s="42" t="s">
        <v>49</v>
      </c>
      <c r="U30" s="42" t="s">
        <v>49</v>
      </c>
      <c r="V30" s="42" t="s">
        <v>49</v>
      </c>
      <c r="W30" s="42" t="s">
        <v>49</v>
      </c>
      <c r="X30" s="42" t="s">
        <v>49</v>
      </c>
      <c r="Y30" s="42" t="s">
        <v>49</v>
      </c>
      <c r="Z30" s="42" t="s">
        <v>49</v>
      </c>
      <c r="AA30" s="42" t="s">
        <v>49</v>
      </c>
    </row>
    <row r="31" spans="1:27" ht="78.75" x14ac:dyDescent="0.25">
      <c r="A31" s="22" t="s">
        <v>71</v>
      </c>
      <c r="B31" s="23" t="s">
        <v>72</v>
      </c>
      <c r="C31" s="42" t="s">
        <v>49</v>
      </c>
      <c r="D31" s="42" t="s">
        <v>49</v>
      </c>
      <c r="E31" s="42" t="s">
        <v>49</v>
      </c>
      <c r="F31" s="42" t="s">
        <v>49</v>
      </c>
      <c r="G31" s="42" t="s">
        <v>49</v>
      </c>
      <c r="H31" s="42" t="s">
        <v>49</v>
      </c>
      <c r="I31" s="42" t="s">
        <v>49</v>
      </c>
      <c r="J31" s="42" t="s">
        <v>49</v>
      </c>
      <c r="K31" s="42" t="s">
        <v>49</v>
      </c>
      <c r="L31" s="42" t="s">
        <v>49</v>
      </c>
      <c r="M31" s="42" t="s">
        <v>49</v>
      </c>
      <c r="N31" s="42" t="s">
        <v>49</v>
      </c>
      <c r="O31" s="42" t="s">
        <v>49</v>
      </c>
      <c r="P31" s="42" t="s">
        <v>49</v>
      </c>
      <c r="Q31" s="42" t="s">
        <v>49</v>
      </c>
      <c r="R31" s="42" t="s">
        <v>49</v>
      </c>
      <c r="S31" s="42" t="s">
        <v>49</v>
      </c>
      <c r="T31" s="42" t="s">
        <v>49</v>
      </c>
      <c r="U31" s="42" t="s">
        <v>49</v>
      </c>
      <c r="V31" s="42" t="s">
        <v>49</v>
      </c>
      <c r="W31" s="42" t="s">
        <v>49</v>
      </c>
      <c r="X31" s="42" t="s">
        <v>49</v>
      </c>
      <c r="Y31" s="42" t="s">
        <v>49</v>
      </c>
      <c r="Z31" s="42" t="s">
        <v>49</v>
      </c>
      <c r="AA31" s="42" t="s">
        <v>49</v>
      </c>
    </row>
    <row r="32" spans="1:27" ht="63" x14ac:dyDescent="0.25">
      <c r="A32" s="22" t="s">
        <v>73</v>
      </c>
      <c r="B32" s="23" t="s">
        <v>74</v>
      </c>
      <c r="C32" s="42" t="s">
        <v>49</v>
      </c>
      <c r="D32" s="42" t="s">
        <v>49</v>
      </c>
      <c r="E32" s="42" t="s">
        <v>49</v>
      </c>
      <c r="F32" s="42" t="s">
        <v>49</v>
      </c>
      <c r="G32" s="42" t="s">
        <v>49</v>
      </c>
      <c r="H32" s="42" t="s">
        <v>49</v>
      </c>
      <c r="I32" s="42" t="s">
        <v>49</v>
      </c>
      <c r="J32" s="42" t="s">
        <v>49</v>
      </c>
      <c r="K32" s="42" t="s">
        <v>49</v>
      </c>
      <c r="L32" s="42" t="s">
        <v>49</v>
      </c>
      <c r="M32" s="42" t="s">
        <v>49</v>
      </c>
      <c r="N32" s="42" t="s">
        <v>49</v>
      </c>
      <c r="O32" s="42" t="s">
        <v>49</v>
      </c>
      <c r="P32" s="42" t="s">
        <v>49</v>
      </c>
      <c r="Q32" s="42" t="s">
        <v>49</v>
      </c>
      <c r="R32" s="42" t="s">
        <v>49</v>
      </c>
      <c r="S32" s="42" t="s">
        <v>49</v>
      </c>
      <c r="T32" s="42" t="s">
        <v>49</v>
      </c>
      <c r="U32" s="42" t="s">
        <v>49</v>
      </c>
      <c r="V32" s="42" t="s">
        <v>49</v>
      </c>
      <c r="W32" s="42" t="s">
        <v>49</v>
      </c>
      <c r="X32" s="42" t="s">
        <v>49</v>
      </c>
      <c r="Y32" s="42" t="s">
        <v>49</v>
      </c>
      <c r="Z32" s="42" t="s">
        <v>49</v>
      </c>
      <c r="AA32" s="42" t="s">
        <v>49</v>
      </c>
    </row>
    <row r="33" spans="1:27" s="41" customFormat="1" ht="47.25" x14ac:dyDescent="0.25">
      <c r="A33" s="37" t="s">
        <v>75</v>
      </c>
      <c r="B33" s="38" t="s">
        <v>76</v>
      </c>
      <c r="C33" s="39" t="s">
        <v>66</v>
      </c>
      <c r="D33" s="40">
        <f>SUM(D34,D35)</f>
        <v>0</v>
      </c>
      <c r="E33" s="40">
        <f t="shared" ref="E33:AA33" si="4">SUM(E34,E35)</f>
        <v>0</v>
      </c>
      <c r="F33" s="40">
        <f t="shared" si="4"/>
        <v>0</v>
      </c>
      <c r="G33" s="40">
        <f t="shared" si="4"/>
        <v>0</v>
      </c>
      <c r="H33" s="40">
        <f t="shared" si="4"/>
        <v>0</v>
      </c>
      <c r="I33" s="40">
        <f t="shared" si="4"/>
        <v>0</v>
      </c>
      <c r="J33" s="40">
        <f t="shared" si="4"/>
        <v>0</v>
      </c>
      <c r="K33" s="40">
        <f t="shared" si="4"/>
        <v>0</v>
      </c>
      <c r="L33" s="40">
        <f t="shared" si="4"/>
        <v>0</v>
      </c>
      <c r="M33" s="40">
        <f t="shared" si="4"/>
        <v>0</v>
      </c>
      <c r="N33" s="40">
        <f t="shared" si="4"/>
        <v>0</v>
      </c>
      <c r="O33" s="40">
        <f t="shared" si="4"/>
        <v>0</v>
      </c>
      <c r="P33" s="40">
        <f t="shared" si="4"/>
        <v>0</v>
      </c>
      <c r="Q33" s="40">
        <f t="shared" si="4"/>
        <v>0</v>
      </c>
      <c r="R33" s="40">
        <f t="shared" si="4"/>
        <v>0</v>
      </c>
      <c r="S33" s="40">
        <f t="shared" si="4"/>
        <v>0</v>
      </c>
      <c r="T33" s="40">
        <f t="shared" si="4"/>
        <v>0</v>
      </c>
      <c r="U33" s="40">
        <f t="shared" si="4"/>
        <v>0</v>
      </c>
      <c r="V33" s="40">
        <f t="shared" si="4"/>
        <v>0</v>
      </c>
      <c r="W33" s="40">
        <f t="shared" si="4"/>
        <v>0</v>
      </c>
      <c r="X33" s="40">
        <f t="shared" si="4"/>
        <v>0</v>
      </c>
      <c r="Y33" s="40">
        <f t="shared" si="4"/>
        <v>0</v>
      </c>
      <c r="Z33" s="40">
        <f t="shared" si="4"/>
        <v>0</v>
      </c>
      <c r="AA33" s="40">
        <f t="shared" si="4"/>
        <v>0</v>
      </c>
    </row>
    <row r="34" spans="1:27" s="47" customFormat="1" ht="78.75" x14ac:dyDescent="0.25">
      <c r="A34" s="43" t="s">
        <v>77</v>
      </c>
      <c r="B34" s="44" t="s">
        <v>78</v>
      </c>
      <c r="C34" s="45" t="s">
        <v>66</v>
      </c>
      <c r="D34" s="46" t="s">
        <v>49</v>
      </c>
      <c r="E34" s="46" t="s">
        <v>49</v>
      </c>
      <c r="F34" s="46" t="s">
        <v>49</v>
      </c>
      <c r="G34" s="46" t="s">
        <v>49</v>
      </c>
      <c r="H34" s="46" t="s">
        <v>49</v>
      </c>
      <c r="I34" s="46" t="s">
        <v>49</v>
      </c>
      <c r="J34" s="46" t="s">
        <v>49</v>
      </c>
      <c r="K34" s="46" t="s">
        <v>49</v>
      </c>
      <c r="L34" s="46" t="s">
        <v>49</v>
      </c>
      <c r="M34" s="46" t="s">
        <v>49</v>
      </c>
      <c r="N34" s="46" t="s">
        <v>49</v>
      </c>
      <c r="O34" s="46" t="s">
        <v>49</v>
      </c>
      <c r="P34" s="46" t="s">
        <v>49</v>
      </c>
      <c r="Q34" s="46" t="s">
        <v>49</v>
      </c>
      <c r="R34" s="46" t="s">
        <v>49</v>
      </c>
      <c r="S34" s="46" t="s">
        <v>49</v>
      </c>
      <c r="T34" s="46" t="s">
        <v>49</v>
      </c>
      <c r="U34" s="46" t="s">
        <v>49</v>
      </c>
      <c r="V34" s="46" t="s">
        <v>49</v>
      </c>
      <c r="W34" s="46" t="s">
        <v>49</v>
      </c>
      <c r="X34" s="46" t="s">
        <v>49</v>
      </c>
      <c r="Y34" s="46" t="s">
        <v>49</v>
      </c>
      <c r="Z34" s="46" t="s">
        <v>49</v>
      </c>
      <c r="AA34" s="46" t="s">
        <v>49</v>
      </c>
    </row>
    <row r="35" spans="1:27" s="47" customFormat="1" ht="47.25" x14ac:dyDescent="0.25">
      <c r="A35" s="43" t="s">
        <v>79</v>
      </c>
      <c r="B35" s="44" t="s">
        <v>80</v>
      </c>
      <c r="C35" s="45" t="s">
        <v>66</v>
      </c>
      <c r="D35" s="46" t="s">
        <v>49</v>
      </c>
      <c r="E35" s="46" t="s">
        <v>49</v>
      </c>
      <c r="F35" s="46" t="s">
        <v>49</v>
      </c>
      <c r="G35" s="46" t="s">
        <v>49</v>
      </c>
      <c r="H35" s="46" t="s">
        <v>49</v>
      </c>
      <c r="I35" s="46" t="s">
        <v>49</v>
      </c>
      <c r="J35" s="46" t="s">
        <v>49</v>
      </c>
      <c r="K35" s="46" t="s">
        <v>49</v>
      </c>
      <c r="L35" s="46" t="s">
        <v>49</v>
      </c>
      <c r="M35" s="46" t="s">
        <v>49</v>
      </c>
      <c r="N35" s="46" t="s">
        <v>49</v>
      </c>
      <c r="O35" s="46" t="s">
        <v>49</v>
      </c>
      <c r="P35" s="46" t="s">
        <v>49</v>
      </c>
      <c r="Q35" s="46" t="s">
        <v>49</v>
      </c>
      <c r="R35" s="46" t="s">
        <v>49</v>
      </c>
      <c r="S35" s="46" t="s">
        <v>49</v>
      </c>
      <c r="T35" s="46" t="s">
        <v>49</v>
      </c>
      <c r="U35" s="46" t="s">
        <v>49</v>
      </c>
      <c r="V35" s="46" t="s">
        <v>49</v>
      </c>
      <c r="W35" s="46" t="s">
        <v>49</v>
      </c>
      <c r="X35" s="46" t="s">
        <v>49</v>
      </c>
      <c r="Y35" s="46" t="s">
        <v>49</v>
      </c>
      <c r="Z35" s="46" t="s">
        <v>49</v>
      </c>
      <c r="AA35" s="46" t="s">
        <v>49</v>
      </c>
    </row>
    <row r="36" spans="1:27" s="41" customFormat="1" ht="63" x14ac:dyDescent="0.25">
      <c r="A36" s="37" t="s">
        <v>81</v>
      </c>
      <c r="B36" s="38" t="s">
        <v>82</v>
      </c>
      <c r="C36" s="39" t="s">
        <v>66</v>
      </c>
      <c r="D36" s="40">
        <f>SUM(D37,D41)</f>
        <v>0</v>
      </c>
      <c r="E36" s="40">
        <f t="shared" ref="E36:AA36" si="5">SUM(E37,E41)</f>
        <v>0</v>
      </c>
      <c r="F36" s="40">
        <f t="shared" si="5"/>
        <v>0</v>
      </c>
      <c r="G36" s="40">
        <f t="shared" si="5"/>
        <v>0</v>
      </c>
      <c r="H36" s="40">
        <f t="shared" si="5"/>
        <v>0</v>
      </c>
      <c r="I36" s="40">
        <f t="shared" si="5"/>
        <v>0</v>
      </c>
      <c r="J36" s="40">
        <f t="shared" si="5"/>
        <v>0</v>
      </c>
      <c r="K36" s="40">
        <f t="shared" si="5"/>
        <v>0</v>
      </c>
      <c r="L36" s="40">
        <f t="shared" si="5"/>
        <v>0</v>
      </c>
      <c r="M36" s="40">
        <f t="shared" si="5"/>
        <v>0</v>
      </c>
      <c r="N36" s="40">
        <f t="shared" si="5"/>
        <v>0</v>
      </c>
      <c r="O36" s="40">
        <f t="shared" si="5"/>
        <v>0</v>
      </c>
      <c r="P36" s="40">
        <f t="shared" si="5"/>
        <v>0</v>
      </c>
      <c r="Q36" s="40">
        <f t="shared" si="5"/>
        <v>0</v>
      </c>
      <c r="R36" s="40">
        <f t="shared" si="5"/>
        <v>0</v>
      </c>
      <c r="S36" s="40">
        <f t="shared" si="5"/>
        <v>0</v>
      </c>
      <c r="T36" s="40">
        <f t="shared" si="5"/>
        <v>0</v>
      </c>
      <c r="U36" s="40">
        <f t="shared" si="5"/>
        <v>0</v>
      </c>
      <c r="V36" s="40">
        <f t="shared" si="5"/>
        <v>0</v>
      </c>
      <c r="W36" s="40">
        <f t="shared" si="5"/>
        <v>0</v>
      </c>
      <c r="X36" s="40">
        <f t="shared" si="5"/>
        <v>0</v>
      </c>
      <c r="Y36" s="40">
        <f t="shared" si="5"/>
        <v>0</v>
      </c>
      <c r="Z36" s="40">
        <f t="shared" si="5"/>
        <v>0</v>
      </c>
      <c r="AA36" s="40">
        <f t="shared" si="5"/>
        <v>0</v>
      </c>
    </row>
    <row r="37" spans="1:27" s="47" customFormat="1" ht="47.25" x14ac:dyDescent="0.25">
      <c r="A37" s="43" t="s">
        <v>83</v>
      </c>
      <c r="B37" s="44" t="s">
        <v>84</v>
      </c>
      <c r="C37" s="45" t="s">
        <v>66</v>
      </c>
      <c r="D37" s="46">
        <f>SUM(D38,D39,D40)</f>
        <v>0</v>
      </c>
      <c r="E37" s="46" t="s">
        <v>49</v>
      </c>
      <c r="F37" s="46">
        <f>SUM(F38,F39,F40)</f>
        <v>0</v>
      </c>
      <c r="G37" s="46" t="s">
        <v>49</v>
      </c>
      <c r="H37" s="46">
        <f>SUM(H38,H39,H40)</f>
        <v>0</v>
      </c>
      <c r="I37" s="46" t="s">
        <v>49</v>
      </c>
      <c r="J37" s="46">
        <f>SUM(J38,J39,J40)</f>
        <v>0</v>
      </c>
      <c r="K37" s="46" t="s">
        <v>49</v>
      </c>
      <c r="L37" s="46">
        <f>SUM(L38,L39,L40)</f>
        <v>0</v>
      </c>
      <c r="M37" s="46" t="s">
        <v>49</v>
      </c>
      <c r="N37" s="46">
        <f>SUM(N38,N39,N40)</f>
        <v>0</v>
      </c>
      <c r="O37" s="46" t="s">
        <v>49</v>
      </c>
      <c r="P37" s="46">
        <f>SUM(P38,P39,P40)</f>
        <v>0</v>
      </c>
      <c r="Q37" s="46" t="s">
        <v>49</v>
      </c>
      <c r="R37" s="46">
        <f>SUM(R38,R39,R40)</f>
        <v>0</v>
      </c>
      <c r="S37" s="46" t="s">
        <v>49</v>
      </c>
      <c r="T37" s="46">
        <f>SUM(T38,T39,T40)</f>
        <v>0</v>
      </c>
      <c r="U37" s="46" t="s">
        <v>49</v>
      </c>
      <c r="V37" s="46">
        <f>SUM(V38,V39,V40)</f>
        <v>0</v>
      </c>
      <c r="W37" s="46" t="s">
        <v>49</v>
      </c>
      <c r="X37" s="46">
        <f>SUM(X38,X39,X40)</f>
        <v>0</v>
      </c>
      <c r="Y37" s="46" t="s">
        <v>49</v>
      </c>
      <c r="Z37" s="46">
        <f>SUM(Z38,Z39,Z40)</f>
        <v>0</v>
      </c>
      <c r="AA37" s="46" t="s">
        <v>49</v>
      </c>
    </row>
    <row r="38" spans="1:27" s="30" customFormat="1" ht="141.75" x14ac:dyDescent="0.25">
      <c r="A38" s="26" t="s">
        <v>83</v>
      </c>
      <c r="B38" s="27" t="s">
        <v>85</v>
      </c>
      <c r="C38" s="28" t="s">
        <v>66</v>
      </c>
      <c r="D38" s="29" t="s">
        <v>49</v>
      </c>
      <c r="E38" s="29" t="s">
        <v>49</v>
      </c>
      <c r="F38" s="29" t="s">
        <v>49</v>
      </c>
      <c r="G38" s="29" t="s">
        <v>49</v>
      </c>
      <c r="H38" s="29" t="s">
        <v>49</v>
      </c>
      <c r="I38" s="29" t="s">
        <v>49</v>
      </c>
      <c r="J38" s="29" t="s">
        <v>49</v>
      </c>
      <c r="K38" s="29" t="s">
        <v>49</v>
      </c>
      <c r="L38" s="29" t="s">
        <v>49</v>
      </c>
      <c r="M38" s="29" t="s">
        <v>49</v>
      </c>
      <c r="N38" s="29" t="s">
        <v>49</v>
      </c>
      <c r="O38" s="29" t="s">
        <v>49</v>
      </c>
      <c r="P38" s="29" t="s">
        <v>49</v>
      </c>
      <c r="Q38" s="29" t="s">
        <v>49</v>
      </c>
      <c r="R38" s="29" t="s">
        <v>49</v>
      </c>
      <c r="S38" s="29" t="s">
        <v>49</v>
      </c>
      <c r="T38" s="29" t="s">
        <v>49</v>
      </c>
      <c r="U38" s="29" t="s">
        <v>49</v>
      </c>
      <c r="V38" s="29" t="s">
        <v>49</v>
      </c>
      <c r="W38" s="29" t="s">
        <v>49</v>
      </c>
      <c r="X38" s="29" t="s">
        <v>49</v>
      </c>
      <c r="Y38" s="29" t="s">
        <v>49</v>
      </c>
      <c r="Z38" s="29" t="s">
        <v>49</v>
      </c>
      <c r="AA38" s="29" t="s">
        <v>49</v>
      </c>
    </row>
    <row r="39" spans="1:27" s="30" customFormat="1" ht="110.25" x14ac:dyDescent="0.25">
      <c r="A39" s="26" t="s">
        <v>83</v>
      </c>
      <c r="B39" s="27" t="s">
        <v>86</v>
      </c>
      <c r="C39" s="48" t="s">
        <v>66</v>
      </c>
      <c r="D39" s="29" t="s">
        <v>49</v>
      </c>
      <c r="E39" s="29" t="s">
        <v>49</v>
      </c>
      <c r="F39" s="29" t="s">
        <v>49</v>
      </c>
      <c r="G39" s="29" t="s">
        <v>49</v>
      </c>
      <c r="H39" s="29" t="s">
        <v>49</v>
      </c>
      <c r="I39" s="29" t="s">
        <v>49</v>
      </c>
      <c r="J39" s="29" t="s">
        <v>49</v>
      </c>
      <c r="K39" s="29" t="s">
        <v>49</v>
      </c>
      <c r="L39" s="29" t="s">
        <v>49</v>
      </c>
      <c r="M39" s="29" t="s">
        <v>49</v>
      </c>
      <c r="N39" s="29" t="s">
        <v>49</v>
      </c>
      <c r="O39" s="29" t="s">
        <v>49</v>
      </c>
      <c r="P39" s="29" t="s">
        <v>49</v>
      </c>
      <c r="Q39" s="29" t="s">
        <v>49</v>
      </c>
      <c r="R39" s="29" t="s">
        <v>49</v>
      </c>
      <c r="S39" s="29" t="s">
        <v>49</v>
      </c>
      <c r="T39" s="29" t="s">
        <v>49</v>
      </c>
      <c r="U39" s="29" t="s">
        <v>49</v>
      </c>
      <c r="V39" s="29" t="s">
        <v>49</v>
      </c>
      <c r="W39" s="29" t="s">
        <v>49</v>
      </c>
      <c r="X39" s="29" t="s">
        <v>49</v>
      </c>
      <c r="Y39" s="29" t="s">
        <v>49</v>
      </c>
      <c r="Z39" s="29" t="s">
        <v>49</v>
      </c>
      <c r="AA39" s="29" t="s">
        <v>49</v>
      </c>
    </row>
    <row r="40" spans="1:27" s="30" customFormat="1" ht="126" x14ac:dyDescent="0.25">
      <c r="A40" s="26" t="s">
        <v>83</v>
      </c>
      <c r="B40" s="27" t="s">
        <v>87</v>
      </c>
      <c r="C40" s="28" t="s">
        <v>66</v>
      </c>
      <c r="D40" s="29" t="s">
        <v>49</v>
      </c>
      <c r="E40" s="29" t="s">
        <v>49</v>
      </c>
      <c r="F40" s="29" t="s">
        <v>49</v>
      </c>
      <c r="G40" s="29" t="s">
        <v>49</v>
      </c>
      <c r="H40" s="29" t="s">
        <v>49</v>
      </c>
      <c r="I40" s="29" t="s">
        <v>49</v>
      </c>
      <c r="J40" s="29" t="s">
        <v>49</v>
      </c>
      <c r="K40" s="29" t="s">
        <v>49</v>
      </c>
      <c r="L40" s="29" t="s">
        <v>49</v>
      </c>
      <c r="M40" s="29" t="s">
        <v>49</v>
      </c>
      <c r="N40" s="29" t="s">
        <v>49</v>
      </c>
      <c r="O40" s="29" t="s">
        <v>49</v>
      </c>
      <c r="P40" s="29" t="s">
        <v>49</v>
      </c>
      <c r="Q40" s="29" t="s">
        <v>49</v>
      </c>
      <c r="R40" s="29" t="s">
        <v>49</v>
      </c>
      <c r="S40" s="29" t="s">
        <v>49</v>
      </c>
      <c r="T40" s="29" t="s">
        <v>49</v>
      </c>
      <c r="U40" s="29" t="s">
        <v>49</v>
      </c>
      <c r="V40" s="29" t="s">
        <v>49</v>
      </c>
      <c r="W40" s="29" t="s">
        <v>49</v>
      </c>
      <c r="X40" s="29" t="s">
        <v>49</v>
      </c>
      <c r="Y40" s="29" t="s">
        <v>49</v>
      </c>
      <c r="Z40" s="29" t="s">
        <v>49</v>
      </c>
      <c r="AA40" s="29" t="s">
        <v>49</v>
      </c>
    </row>
    <row r="41" spans="1:27" s="47" customFormat="1" ht="47.25" x14ac:dyDescent="0.25">
      <c r="A41" s="43" t="s">
        <v>88</v>
      </c>
      <c r="B41" s="44" t="s">
        <v>84</v>
      </c>
      <c r="C41" s="45" t="s">
        <v>66</v>
      </c>
      <c r="D41" s="46">
        <f>SUM(D42,D43,D44)</f>
        <v>0</v>
      </c>
      <c r="E41" s="46">
        <f t="shared" ref="E41:AA41" si="6">SUM(E42,E43,E44)</f>
        <v>0</v>
      </c>
      <c r="F41" s="46">
        <f t="shared" si="6"/>
        <v>0</v>
      </c>
      <c r="G41" s="46">
        <f t="shared" si="6"/>
        <v>0</v>
      </c>
      <c r="H41" s="46">
        <f t="shared" si="6"/>
        <v>0</v>
      </c>
      <c r="I41" s="46">
        <f t="shared" si="6"/>
        <v>0</v>
      </c>
      <c r="J41" s="46">
        <f t="shared" si="6"/>
        <v>0</v>
      </c>
      <c r="K41" s="46">
        <f t="shared" si="6"/>
        <v>0</v>
      </c>
      <c r="L41" s="46">
        <f t="shared" si="6"/>
        <v>0</v>
      </c>
      <c r="M41" s="46">
        <f t="shared" si="6"/>
        <v>0</v>
      </c>
      <c r="N41" s="46">
        <f t="shared" si="6"/>
        <v>0</v>
      </c>
      <c r="O41" s="46">
        <f t="shared" si="6"/>
        <v>0</v>
      </c>
      <c r="P41" s="46">
        <f t="shared" si="6"/>
        <v>0</v>
      </c>
      <c r="Q41" s="46">
        <f t="shared" si="6"/>
        <v>0</v>
      </c>
      <c r="R41" s="46">
        <f t="shared" si="6"/>
        <v>0</v>
      </c>
      <c r="S41" s="46">
        <f t="shared" si="6"/>
        <v>0</v>
      </c>
      <c r="T41" s="46">
        <f t="shared" si="6"/>
        <v>0</v>
      </c>
      <c r="U41" s="46">
        <f t="shared" si="6"/>
        <v>0</v>
      </c>
      <c r="V41" s="46">
        <f t="shared" si="6"/>
        <v>0</v>
      </c>
      <c r="W41" s="46">
        <f t="shared" si="6"/>
        <v>0</v>
      </c>
      <c r="X41" s="46">
        <f t="shared" si="6"/>
        <v>0</v>
      </c>
      <c r="Y41" s="46">
        <f t="shared" si="6"/>
        <v>0</v>
      </c>
      <c r="Z41" s="46">
        <f t="shared" si="6"/>
        <v>0</v>
      </c>
      <c r="AA41" s="46">
        <f t="shared" si="6"/>
        <v>0</v>
      </c>
    </row>
    <row r="42" spans="1:27" s="30" customFormat="1" ht="141.75" x14ac:dyDescent="0.25">
      <c r="A42" s="26" t="s">
        <v>88</v>
      </c>
      <c r="B42" s="27" t="s">
        <v>85</v>
      </c>
      <c r="C42" s="28" t="s">
        <v>66</v>
      </c>
      <c r="D42" s="29" t="s">
        <v>49</v>
      </c>
      <c r="E42" s="29" t="s">
        <v>49</v>
      </c>
      <c r="F42" s="29" t="s">
        <v>49</v>
      </c>
      <c r="G42" s="29" t="s">
        <v>49</v>
      </c>
      <c r="H42" s="29" t="s">
        <v>49</v>
      </c>
      <c r="I42" s="29" t="s">
        <v>49</v>
      </c>
      <c r="J42" s="29" t="s">
        <v>49</v>
      </c>
      <c r="K42" s="29" t="s">
        <v>49</v>
      </c>
      <c r="L42" s="29" t="s">
        <v>49</v>
      </c>
      <c r="M42" s="29" t="s">
        <v>49</v>
      </c>
      <c r="N42" s="29" t="s">
        <v>49</v>
      </c>
      <c r="O42" s="29" t="s">
        <v>49</v>
      </c>
      <c r="P42" s="29" t="s">
        <v>49</v>
      </c>
      <c r="Q42" s="29" t="s">
        <v>49</v>
      </c>
      <c r="R42" s="29" t="s">
        <v>49</v>
      </c>
      <c r="S42" s="29" t="s">
        <v>49</v>
      </c>
      <c r="T42" s="29" t="s">
        <v>49</v>
      </c>
      <c r="U42" s="29" t="s">
        <v>49</v>
      </c>
      <c r="V42" s="29" t="s">
        <v>49</v>
      </c>
      <c r="W42" s="29" t="s">
        <v>49</v>
      </c>
      <c r="X42" s="29" t="s">
        <v>49</v>
      </c>
      <c r="Y42" s="29" t="s">
        <v>49</v>
      </c>
      <c r="Z42" s="29" t="s">
        <v>49</v>
      </c>
      <c r="AA42" s="29" t="s">
        <v>49</v>
      </c>
    </row>
    <row r="43" spans="1:27" s="30" customFormat="1" ht="110.25" x14ac:dyDescent="0.25">
      <c r="A43" s="26" t="s">
        <v>88</v>
      </c>
      <c r="B43" s="27" t="s">
        <v>86</v>
      </c>
      <c r="C43" s="28" t="s">
        <v>66</v>
      </c>
      <c r="D43" s="29" t="s">
        <v>49</v>
      </c>
      <c r="E43" s="29" t="s">
        <v>49</v>
      </c>
      <c r="F43" s="29" t="s">
        <v>49</v>
      </c>
      <c r="G43" s="29" t="s">
        <v>49</v>
      </c>
      <c r="H43" s="29" t="s">
        <v>49</v>
      </c>
      <c r="I43" s="29" t="s">
        <v>49</v>
      </c>
      <c r="J43" s="29" t="s">
        <v>49</v>
      </c>
      <c r="K43" s="29" t="s">
        <v>49</v>
      </c>
      <c r="L43" s="29" t="s">
        <v>49</v>
      </c>
      <c r="M43" s="29" t="s">
        <v>49</v>
      </c>
      <c r="N43" s="29" t="s">
        <v>49</v>
      </c>
      <c r="O43" s="29" t="s">
        <v>49</v>
      </c>
      <c r="P43" s="29" t="s">
        <v>49</v>
      </c>
      <c r="Q43" s="29" t="s">
        <v>49</v>
      </c>
      <c r="R43" s="29" t="s">
        <v>49</v>
      </c>
      <c r="S43" s="29" t="s">
        <v>49</v>
      </c>
      <c r="T43" s="29" t="s">
        <v>49</v>
      </c>
      <c r="U43" s="29" t="s">
        <v>49</v>
      </c>
      <c r="V43" s="29" t="s">
        <v>49</v>
      </c>
      <c r="W43" s="29" t="s">
        <v>49</v>
      </c>
      <c r="X43" s="29" t="s">
        <v>49</v>
      </c>
      <c r="Y43" s="29" t="s">
        <v>49</v>
      </c>
      <c r="Z43" s="29" t="s">
        <v>49</v>
      </c>
      <c r="AA43" s="29" t="s">
        <v>49</v>
      </c>
    </row>
    <row r="44" spans="1:27" s="30" customFormat="1" ht="126" x14ac:dyDescent="0.25">
      <c r="A44" s="26" t="s">
        <v>88</v>
      </c>
      <c r="B44" s="27" t="s">
        <v>89</v>
      </c>
      <c r="C44" s="28" t="s">
        <v>66</v>
      </c>
      <c r="D44" s="29" t="s">
        <v>49</v>
      </c>
      <c r="E44" s="29" t="s">
        <v>49</v>
      </c>
      <c r="F44" s="29" t="s">
        <v>49</v>
      </c>
      <c r="G44" s="29" t="s">
        <v>49</v>
      </c>
      <c r="H44" s="29" t="s">
        <v>49</v>
      </c>
      <c r="I44" s="29" t="s">
        <v>49</v>
      </c>
      <c r="J44" s="29" t="s">
        <v>49</v>
      </c>
      <c r="K44" s="29" t="s">
        <v>49</v>
      </c>
      <c r="L44" s="29" t="s">
        <v>49</v>
      </c>
      <c r="M44" s="29" t="s">
        <v>49</v>
      </c>
      <c r="N44" s="29" t="s">
        <v>49</v>
      </c>
      <c r="O44" s="29" t="s">
        <v>49</v>
      </c>
      <c r="P44" s="29" t="s">
        <v>49</v>
      </c>
      <c r="Q44" s="29" t="s">
        <v>49</v>
      </c>
      <c r="R44" s="29" t="s">
        <v>49</v>
      </c>
      <c r="S44" s="29" t="s">
        <v>49</v>
      </c>
      <c r="T44" s="29" t="s">
        <v>49</v>
      </c>
      <c r="U44" s="29" t="s">
        <v>49</v>
      </c>
      <c r="V44" s="29" t="s">
        <v>49</v>
      </c>
      <c r="W44" s="29" t="s">
        <v>49</v>
      </c>
      <c r="X44" s="29" t="s">
        <v>49</v>
      </c>
      <c r="Y44" s="29" t="s">
        <v>49</v>
      </c>
      <c r="Z44" s="29" t="s">
        <v>49</v>
      </c>
      <c r="AA44" s="29" t="s">
        <v>49</v>
      </c>
    </row>
    <row r="45" spans="1:27" s="41" customFormat="1" ht="110.25" x14ac:dyDescent="0.25">
      <c r="A45" s="37" t="s">
        <v>90</v>
      </c>
      <c r="B45" s="38" t="s">
        <v>91</v>
      </c>
      <c r="C45" s="39" t="s">
        <v>66</v>
      </c>
      <c r="D45" s="40">
        <f>SUM(D46,D47)</f>
        <v>0</v>
      </c>
      <c r="E45" s="40">
        <f t="shared" ref="E45:AA45" si="7">SUM(E46,E47)</f>
        <v>0</v>
      </c>
      <c r="F45" s="40">
        <f t="shared" si="7"/>
        <v>0</v>
      </c>
      <c r="G45" s="40">
        <f t="shared" si="7"/>
        <v>0</v>
      </c>
      <c r="H45" s="40">
        <f t="shared" si="7"/>
        <v>0</v>
      </c>
      <c r="I45" s="40">
        <f t="shared" si="7"/>
        <v>0</v>
      </c>
      <c r="J45" s="40">
        <f t="shared" si="7"/>
        <v>0</v>
      </c>
      <c r="K45" s="40">
        <f t="shared" si="7"/>
        <v>0</v>
      </c>
      <c r="L45" s="40">
        <f t="shared" si="7"/>
        <v>0</v>
      </c>
      <c r="M45" s="40">
        <f t="shared" si="7"/>
        <v>0</v>
      </c>
      <c r="N45" s="40">
        <f t="shared" si="7"/>
        <v>0</v>
      </c>
      <c r="O45" s="40">
        <f t="shared" si="7"/>
        <v>0</v>
      </c>
      <c r="P45" s="40">
        <f t="shared" si="7"/>
        <v>0</v>
      </c>
      <c r="Q45" s="40">
        <f t="shared" si="7"/>
        <v>0</v>
      </c>
      <c r="R45" s="40">
        <f t="shared" si="7"/>
        <v>0</v>
      </c>
      <c r="S45" s="40">
        <f t="shared" si="7"/>
        <v>0</v>
      </c>
      <c r="T45" s="40">
        <f t="shared" si="7"/>
        <v>0</v>
      </c>
      <c r="U45" s="40">
        <f t="shared" si="7"/>
        <v>0</v>
      </c>
      <c r="V45" s="40">
        <f t="shared" si="7"/>
        <v>0</v>
      </c>
      <c r="W45" s="40">
        <f t="shared" si="7"/>
        <v>0</v>
      </c>
      <c r="X45" s="40">
        <f t="shared" si="7"/>
        <v>0</v>
      </c>
      <c r="Y45" s="40">
        <f t="shared" si="7"/>
        <v>0</v>
      </c>
      <c r="Z45" s="40">
        <f t="shared" si="7"/>
        <v>0</v>
      </c>
      <c r="AA45" s="40">
        <f t="shared" si="7"/>
        <v>0</v>
      </c>
    </row>
    <row r="46" spans="1:27" s="30" customFormat="1" ht="78.75" x14ac:dyDescent="0.25">
      <c r="A46" s="26" t="s">
        <v>92</v>
      </c>
      <c r="B46" s="27" t="s">
        <v>93</v>
      </c>
      <c r="C46" s="28" t="s">
        <v>66</v>
      </c>
      <c r="D46" s="29" t="s">
        <v>49</v>
      </c>
      <c r="E46" s="29" t="s">
        <v>49</v>
      </c>
      <c r="F46" s="29" t="s">
        <v>49</v>
      </c>
      <c r="G46" s="29" t="s">
        <v>49</v>
      </c>
      <c r="H46" s="29" t="s">
        <v>49</v>
      </c>
      <c r="I46" s="29" t="s">
        <v>49</v>
      </c>
      <c r="J46" s="29" t="s">
        <v>49</v>
      </c>
      <c r="K46" s="29" t="s">
        <v>49</v>
      </c>
      <c r="L46" s="29" t="s">
        <v>49</v>
      </c>
      <c r="M46" s="29" t="s">
        <v>49</v>
      </c>
      <c r="N46" s="29" t="s">
        <v>49</v>
      </c>
      <c r="O46" s="29" t="s">
        <v>49</v>
      </c>
      <c r="P46" s="29" t="s">
        <v>49</v>
      </c>
      <c r="Q46" s="29" t="s">
        <v>49</v>
      </c>
      <c r="R46" s="29" t="s">
        <v>49</v>
      </c>
      <c r="S46" s="29" t="s">
        <v>49</v>
      </c>
      <c r="T46" s="29" t="s">
        <v>49</v>
      </c>
      <c r="U46" s="29" t="s">
        <v>49</v>
      </c>
      <c r="V46" s="29" t="s">
        <v>49</v>
      </c>
      <c r="W46" s="29" t="s">
        <v>49</v>
      </c>
      <c r="X46" s="29" t="s">
        <v>49</v>
      </c>
      <c r="Y46" s="29" t="s">
        <v>49</v>
      </c>
      <c r="Z46" s="29" t="s">
        <v>49</v>
      </c>
      <c r="AA46" s="29" t="s">
        <v>49</v>
      </c>
    </row>
    <row r="47" spans="1:27" s="30" customFormat="1" ht="94.5" x14ac:dyDescent="0.25">
      <c r="A47" s="26" t="s">
        <v>94</v>
      </c>
      <c r="B47" s="27" t="s">
        <v>95</v>
      </c>
      <c r="C47" s="28" t="s">
        <v>66</v>
      </c>
      <c r="D47" s="29" t="s">
        <v>49</v>
      </c>
      <c r="E47" s="29" t="s">
        <v>49</v>
      </c>
      <c r="F47" s="29" t="s">
        <v>49</v>
      </c>
      <c r="G47" s="29" t="s">
        <v>49</v>
      </c>
      <c r="H47" s="29" t="s">
        <v>49</v>
      </c>
      <c r="I47" s="29" t="s">
        <v>49</v>
      </c>
      <c r="J47" s="29" t="s">
        <v>49</v>
      </c>
      <c r="K47" s="29" t="s">
        <v>49</v>
      </c>
      <c r="L47" s="29" t="s">
        <v>49</v>
      </c>
      <c r="M47" s="29" t="s">
        <v>49</v>
      </c>
      <c r="N47" s="29" t="s">
        <v>49</v>
      </c>
      <c r="O47" s="29" t="s">
        <v>49</v>
      </c>
      <c r="P47" s="29" t="s">
        <v>49</v>
      </c>
      <c r="Q47" s="29" t="s">
        <v>49</v>
      </c>
      <c r="R47" s="29" t="s">
        <v>49</v>
      </c>
      <c r="S47" s="29" t="s">
        <v>49</v>
      </c>
      <c r="T47" s="29" t="s">
        <v>49</v>
      </c>
      <c r="U47" s="29" t="s">
        <v>49</v>
      </c>
      <c r="V47" s="29" t="s">
        <v>49</v>
      </c>
      <c r="W47" s="29" t="s">
        <v>49</v>
      </c>
      <c r="X47" s="29" t="s">
        <v>49</v>
      </c>
      <c r="Y47" s="29" t="s">
        <v>49</v>
      </c>
      <c r="Z47" s="29" t="s">
        <v>49</v>
      </c>
      <c r="AA47" s="29" t="s">
        <v>49</v>
      </c>
    </row>
    <row r="48" spans="1:27" s="53" customFormat="1" ht="47.25" x14ac:dyDescent="0.25">
      <c r="A48" s="49" t="s">
        <v>96</v>
      </c>
      <c r="B48" s="50" t="s">
        <v>97</v>
      </c>
      <c r="C48" s="51" t="s">
        <v>66</v>
      </c>
      <c r="D48" s="52">
        <f t="shared" ref="D48:AA48" si="8">SUM(D49,D53,D64,D73)</f>
        <v>230</v>
      </c>
      <c r="E48" s="52">
        <f t="shared" si="8"/>
        <v>230</v>
      </c>
      <c r="F48" s="52">
        <f t="shared" si="8"/>
        <v>0</v>
      </c>
      <c r="G48" s="52">
        <f t="shared" si="8"/>
        <v>1.835</v>
      </c>
      <c r="H48" s="52">
        <f t="shared" si="8"/>
        <v>8.8170000000000002</v>
      </c>
      <c r="I48" s="52">
        <f t="shared" si="8"/>
        <v>8.8170000000000002</v>
      </c>
      <c r="J48" s="52">
        <f t="shared" si="8"/>
        <v>-3.835555467637284E-3</v>
      </c>
      <c r="K48" s="52">
        <f t="shared" si="8"/>
        <v>-3.9127922447010511E-3</v>
      </c>
      <c r="L48" s="52">
        <f t="shared" si="8"/>
        <v>0</v>
      </c>
      <c r="M48" s="52">
        <f t="shared" si="8"/>
        <v>0</v>
      </c>
      <c r="N48" s="52">
        <f t="shared" si="8"/>
        <v>0</v>
      </c>
      <c r="O48" s="52">
        <f t="shared" si="8"/>
        <v>0</v>
      </c>
      <c r="P48" s="52">
        <f t="shared" si="8"/>
        <v>0</v>
      </c>
      <c r="Q48" s="52">
        <f t="shared" si="8"/>
        <v>0</v>
      </c>
      <c r="R48" s="52">
        <f t="shared" si="8"/>
        <v>0</v>
      </c>
      <c r="S48" s="52">
        <f t="shared" si="8"/>
        <v>0</v>
      </c>
      <c r="T48" s="52">
        <f t="shared" si="8"/>
        <v>0</v>
      </c>
      <c r="U48" s="52">
        <f t="shared" si="8"/>
        <v>0</v>
      </c>
      <c r="V48" s="52">
        <f t="shared" si="8"/>
        <v>0</v>
      </c>
      <c r="W48" s="52">
        <f t="shared" si="8"/>
        <v>0</v>
      </c>
      <c r="X48" s="52">
        <f t="shared" si="8"/>
        <v>0</v>
      </c>
      <c r="Y48" s="52">
        <f t="shared" si="8"/>
        <v>0</v>
      </c>
      <c r="Z48" s="52">
        <f t="shared" si="8"/>
        <v>0</v>
      </c>
      <c r="AA48" s="52">
        <f t="shared" si="8"/>
        <v>0</v>
      </c>
    </row>
    <row r="49" spans="1:27" s="41" customFormat="1" ht="78.75" x14ac:dyDescent="0.25">
      <c r="A49" s="37" t="s">
        <v>98</v>
      </c>
      <c r="B49" s="38" t="s">
        <v>99</v>
      </c>
      <c r="C49" s="39" t="s">
        <v>66</v>
      </c>
      <c r="D49" s="40">
        <f>SUM(D50,D51)</f>
        <v>230</v>
      </c>
      <c r="E49" s="40">
        <f t="shared" ref="E49:AA49" si="9">SUM(E50,E51)</f>
        <v>230</v>
      </c>
      <c r="F49" s="40">
        <f t="shared" si="9"/>
        <v>0</v>
      </c>
      <c r="G49" s="40">
        <f t="shared" si="9"/>
        <v>0</v>
      </c>
      <c r="H49" s="40">
        <f t="shared" si="9"/>
        <v>0</v>
      </c>
      <c r="I49" s="40">
        <f t="shared" si="9"/>
        <v>0</v>
      </c>
      <c r="J49" s="40">
        <f t="shared" si="9"/>
        <v>0</v>
      </c>
      <c r="K49" s="40">
        <f t="shared" si="9"/>
        <v>0</v>
      </c>
      <c r="L49" s="40">
        <f t="shared" si="9"/>
        <v>0</v>
      </c>
      <c r="M49" s="40">
        <f t="shared" si="9"/>
        <v>0</v>
      </c>
      <c r="N49" s="40">
        <f t="shared" si="9"/>
        <v>0</v>
      </c>
      <c r="O49" s="40">
        <f t="shared" si="9"/>
        <v>0</v>
      </c>
      <c r="P49" s="40">
        <f t="shared" si="9"/>
        <v>0</v>
      </c>
      <c r="Q49" s="40">
        <f t="shared" si="9"/>
        <v>0</v>
      </c>
      <c r="R49" s="40">
        <f t="shared" si="9"/>
        <v>0</v>
      </c>
      <c r="S49" s="40">
        <f t="shared" si="9"/>
        <v>0</v>
      </c>
      <c r="T49" s="40">
        <f t="shared" si="9"/>
        <v>0</v>
      </c>
      <c r="U49" s="40">
        <f t="shared" si="9"/>
        <v>0</v>
      </c>
      <c r="V49" s="40">
        <f t="shared" si="9"/>
        <v>0</v>
      </c>
      <c r="W49" s="40">
        <f t="shared" si="9"/>
        <v>0</v>
      </c>
      <c r="X49" s="40">
        <f t="shared" si="9"/>
        <v>0</v>
      </c>
      <c r="Y49" s="40">
        <f t="shared" si="9"/>
        <v>0</v>
      </c>
      <c r="Z49" s="40">
        <f t="shared" si="9"/>
        <v>0</v>
      </c>
      <c r="AA49" s="40">
        <f t="shared" si="9"/>
        <v>0</v>
      </c>
    </row>
    <row r="50" spans="1:27" s="47" customFormat="1" ht="31.5" x14ac:dyDescent="0.25">
      <c r="A50" s="43" t="s">
        <v>100</v>
      </c>
      <c r="B50" s="44" t="s">
        <v>101</v>
      </c>
      <c r="C50" s="45" t="s">
        <v>66</v>
      </c>
      <c r="D50" s="46" t="s">
        <v>49</v>
      </c>
      <c r="E50" s="46" t="s">
        <v>49</v>
      </c>
      <c r="F50" s="46" t="s">
        <v>49</v>
      </c>
      <c r="G50" s="46" t="s">
        <v>49</v>
      </c>
      <c r="H50" s="46" t="s">
        <v>49</v>
      </c>
      <c r="I50" s="46" t="s">
        <v>49</v>
      </c>
      <c r="J50" s="46" t="s">
        <v>49</v>
      </c>
      <c r="K50" s="46" t="s">
        <v>49</v>
      </c>
      <c r="L50" s="46" t="s">
        <v>49</v>
      </c>
      <c r="M50" s="46" t="s">
        <v>49</v>
      </c>
      <c r="N50" s="46" t="s">
        <v>49</v>
      </c>
      <c r="O50" s="46" t="s">
        <v>49</v>
      </c>
      <c r="P50" s="46" t="s">
        <v>49</v>
      </c>
      <c r="Q50" s="46" t="s">
        <v>49</v>
      </c>
      <c r="R50" s="46" t="s">
        <v>49</v>
      </c>
      <c r="S50" s="46" t="s">
        <v>49</v>
      </c>
      <c r="T50" s="46" t="s">
        <v>49</v>
      </c>
      <c r="U50" s="46" t="s">
        <v>49</v>
      </c>
      <c r="V50" s="46" t="s">
        <v>49</v>
      </c>
      <c r="W50" s="46" t="s">
        <v>49</v>
      </c>
      <c r="X50" s="46" t="s">
        <v>49</v>
      </c>
      <c r="Y50" s="46" t="s">
        <v>49</v>
      </c>
      <c r="Z50" s="46" t="s">
        <v>49</v>
      </c>
      <c r="AA50" s="46" t="s">
        <v>49</v>
      </c>
    </row>
    <row r="51" spans="1:27" s="47" customFormat="1" ht="78.75" x14ac:dyDescent="0.25">
      <c r="A51" s="43" t="s">
        <v>102</v>
      </c>
      <c r="B51" s="44" t="s">
        <v>103</v>
      </c>
      <c r="C51" s="45" t="s">
        <v>66</v>
      </c>
      <c r="D51" s="46">
        <f t="shared" ref="D51:AA51" si="10">SUM(D52:D52)</f>
        <v>230</v>
      </c>
      <c r="E51" s="46">
        <f t="shared" si="10"/>
        <v>230</v>
      </c>
      <c r="F51" s="46">
        <f t="shared" si="10"/>
        <v>0</v>
      </c>
      <c r="G51" s="46">
        <f t="shared" si="10"/>
        <v>0</v>
      </c>
      <c r="H51" s="46">
        <f t="shared" si="10"/>
        <v>0</v>
      </c>
      <c r="I51" s="46">
        <f t="shared" si="10"/>
        <v>0</v>
      </c>
      <c r="J51" s="46">
        <f t="shared" si="10"/>
        <v>0</v>
      </c>
      <c r="K51" s="46">
        <f t="shared" si="10"/>
        <v>0</v>
      </c>
      <c r="L51" s="46">
        <f t="shared" si="10"/>
        <v>0</v>
      </c>
      <c r="M51" s="46">
        <f t="shared" si="10"/>
        <v>0</v>
      </c>
      <c r="N51" s="46">
        <f t="shared" si="10"/>
        <v>0</v>
      </c>
      <c r="O51" s="46">
        <f t="shared" si="10"/>
        <v>0</v>
      </c>
      <c r="P51" s="46">
        <f t="shared" si="10"/>
        <v>0</v>
      </c>
      <c r="Q51" s="46">
        <f t="shared" si="10"/>
        <v>0</v>
      </c>
      <c r="R51" s="46">
        <f t="shared" si="10"/>
        <v>0</v>
      </c>
      <c r="S51" s="46">
        <f t="shared" si="10"/>
        <v>0</v>
      </c>
      <c r="T51" s="46">
        <f t="shared" si="10"/>
        <v>0</v>
      </c>
      <c r="U51" s="46">
        <f t="shared" si="10"/>
        <v>0</v>
      </c>
      <c r="V51" s="46">
        <f t="shared" si="10"/>
        <v>0</v>
      </c>
      <c r="W51" s="46">
        <f t="shared" si="10"/>
        <v>0</v>
      </c>
      <c r="X51" s="46">
        <f t="shared" si="10"/>
        <v>0</v>
      </c>
      <c r="Y51" s="46">
        <f t="shared" si="10"/>
        <v>0</v>
      </c>
      <c r="Z51" s="46">
        <f t="shared" si="10"/>
        <v>0</v>
      </c>
      <c r="AA51" s="46">
        <f t="shared" si="10"/>
        <v>0</v>
      </c>
    </row>
    <row r="52" spans="1:27" ht="126" x14ac:dyDescent="0.25">
      <c r="A52" s="22" t="s">
        <v>102</v>
      </c>
      <c r="B52" s="54" t="s">
        <v>104</v>
      </c>
      <c r="C52" s="24" t="s">
        <v>105</v>
      </c>
      <c r="D52" s="25">
        <v>230</v>
      </c>
      <c r="E52" s="25">
        <f>D52</f>
        <v>230</v>
      </c>
      <c r="F52" s="25">
        <v>0</v>
      </c>
      <c r="G52" s="25">
        <f>F52</f>
        <v>0</v>
      </c>
      <c r="H52" s="25">
        <v>0</v>
      </c>
      <c r="I52" s="25">
        <f>H52</f>
        <v>0</v>
      </c>
      <c r="J52" s="25">
        <v>0</v>
      </c>
      <c r="K52" s="25">
        <f>J52</f>
        <v>0</v>
      </c>
      <c r="L52" s="25">
        <v>0</v>
      </c>
      <c r="M52" s="25">
        <f>L52</f>
        <v>0</v>
      </c>
      <c r="N52" s="25">
        <v>0</v>
      </c>
      <c r="O52" s="25">
        <f>N52</f>
        <v>0</v>
      </c>
      <c r="P52" s="25">
        <v>0</v>
      </c>
      <c r="Q52" s="25">
        <f>P52</f>
        <v>0</v>
      </c>
      <c r="R52" s="25">
        <v>0</v>
      </c>
      <c r="S52" s="25">
        <f>R52</f>
        <v>0</v>
      </c>
      <c r="T52" s="25">
        <v>0</v>
      </c>
      <c r="U52" s="25">
        <f>T52</f>
        <v>0</v>
      </c>
      <c r="V52" s="25">
        <v>0</v>
      </c>
      <c r="W52" s="25">
        <f>V52</f>
        <v>0</v>
      </c>
      <c r="X52" s="25">
        <v>0</v>
      </c>
      <c r="Y52" s="25">
        <f>X52</f>
        <v>0</v>
      </c>
      <c r="Z52" s="25">
        <v>0</v>
      </c>
      <c r="AA52" s="25">
        <f>Z52</f>
        <v>0</v>
      </c>
    </row>
    <row r="53" spans="1:27" s="41" customFormat="1" ht="47.25" x14ac:dyDescent="0.25">
      <c r="A53" s="37" t="s">
        <v>106</v>
      </c>
      <c r="B53" s="38" t="s">
        <v>107</v>
      </c>
      <c r="C53" s="39" t="s">
        <v>66</v>
      </c>
      <c r="D53" s="40">
        <f>SUM(D54,D55)</f>
        <v>0</v>
      </c>
      <c r="E53" s="40">
        <f t="shared" ref="E53:AA53" si="11">SUM(E54,E55)</f>
        <v>0</v>
      </c>
      <c r="F53" s="40">
        <f t="shared" si="11"/>
        <v>0</v>
      </c>
      <c r="G53" s="40">
        <f t="shared" si="11"/>
        <v>1.835</v>
      </c>
      <c r="H53" s="40">
        <f t="shared" si="11"/>
        <v>8.8170000000000002</v>
      </c>
      <c r="I53" s="40">
        <f t="shared" si="11"/>
        <v>8.8170000000000002</v>
      </c>
      <c r="J53" s="40">
        <f t="shared" si="11"/>
        <v>-3.835555467637284E-3</v>
      </c>
      <c r="K53" s="40">
        <f t="shared" si="11"/>
        <v>-3.9127922447010511E-3</v>
      </c>
      <c r="L53" s="40">
        <f t="shared" si="11"/>
        <v>0</v>
      </c>
      <c r="M53" s="40">
        <f t="shared" si="11"/>
        <v>0</v>
      </c>
      <c r="N53" s="40">
        <f t="shared" si="11"/>
        <v>0</v>
      </c>
      <c r="O53" s="40">
        <f t="shared" si="11"/>
        <v>0</v>
      </c>
      <c r="P53" s="40">
        <f t="shared" si="11"/>
        <v>0</v>
      </c>
      <c r="Q53" s="40">
        <f t="shared" si="11"/>
        <v>0</v>
      </c>
      <c r="R53" s="40">
        <f t="shared" si="11"/>
        <v>0</v>
      </c>
      <c r="S53" s="40">
        <f t="shared" si="11"/>
        <v>0</v>
      </c>
      <c r="T53" s="40">
        <f t="shared" si="11"/>
        <v>0</v>
      </c>
      <c r="U53" s="40">
        <f t="shared" si="11"/>
        <v>0</v>
      </c>
      <c r="V53" s="40">
        <f t="shared" si="11"/>
        <v>0</v>
      </c>
      <c r="W53" s="40">
        <f t="shared" si="11"/>
        <v>0</v>
      </c>
      <c r="X53" s="40">
        <f t="shared" si="11"/>
        <v>0</v>
      </c>
      <c r="Y53" s="40">
        <f t="shared" si="11"/>
        <v>0</v>
      </c>
      <c r="Z53" s="40">
        <f t="shared" si="11"/>
        <v>0</v>
      </c>
      <c r="AA53" s="40">
        <f t="shared" si="11"/>
        <v>0</v>
      </c>
    </row>
    <row r="54" spans="1:27" s="47" customFormat="1" ht="31.5" x14ac:dyDescent="0.25">
      <c r="A54" s="43" t="s">
        <v>108</v>
      </c>
      <c r="B54" s="44" t="s">
        <v>109</v>
      </c>
      <c r="C54" s="45" t="s">
        <v>66</v>
      </c>
      <c r="D54" s="46" t="s">
        <v>49</v>
      </c>
      <c r="E54" s="46" t="s">
        <v>49</v>
      </c>
      <c r="F54" s="46" t="s">
        <v>49</v>
      </c>
      <c r="G54" s="46" t="s">
        <v>49</v>
      </c>
      <c r="H54" s="46" t="s">
        <v>49</v>
      </c>
      <c r="I54" s="46" t="s">
        <v>49</v>
      </c>
      <c r="J54" s="46" t="s">
        <v>49</v>
      </c>
      <c r="K54" s="46" t="s">
        <v>49</v>
      </c>
      <c r="L54" s="46" t="s">
        <v>49</v>
      </c>
      <c r="M54" s="46" t="s">
        <v>49</v>
      </c>
      <c r="N54" s="46" t="s">
        <v>49</v>
      </c>
      <c r="O54" s="46" t="s">
        <v>49</v>
      </c>
      <c r="P54" s="46" t="s">
        <v>49</v>
      </c>
      <c r="Q54" s="46" t="s">
        <v>49</v>
      </c>
      <c r="R54" s="46" t="s">
        <v>49</v>
      </c>
      <c r="S54" s="46" t="s">
        <v>49</v>
      </c>
      <c r="T54" s="46" t="s">
        <v>49</v>
      </c>
      <c r="U54" s="46" t="s">
        <v>49</v>
      </c>
      <c r="V54" s="46" t="s">
        <v>49</v>
      </c>
      <c r="W54" s="46" t="s">
        <v>49</v>
      </c>
      <c r="X54" s="46" t="s">
        <v>49</v>
      </c>
      <c r="Y54" s="46" t="s">
        <v>49</v>
      </c>
      <c r="Z54" s="46" t="s">
        <v>49</v>
      </c>
      <c r="AA54" s="46" t="s">
        <v>49</v>
      </c>
    </row>
    <row r="55" spans="1:27" s="47" customFormat="1" ht="47.25" x14ac:dyDescent="0.25">
      <c r="A55" s="43" t="s">
        <v>110</v>
      </c>
      <c r="B55" s="44" t="s">
        <v>111</v>
      </c>
      <c r="C55" s="45" t="s">
        <v>66</v>
      </c>
      <c r="D55" s="46">
        <f>SUM(D56,D57,D58,D59,D60,D61,D62,D63)</f>
        <v>0</v>
      </c>
      <c r="E55" s="46">
        <f>SUM(E56,E57,E58,E59,E60,E61,E62,E63)</f>
        <v>0</v>
      </c>
      <c r="F55" s="46">
        <f t="shared" ref="F55:G55" si="12">SUM(F56,F57,F58,F59,F60,F61,F62,F63)</f>
        <v>0</v>
      </c>
      <c r="G55" s="46">
        <f t="shared" si="12"/>
        <v>1.835</v>
      </c>
      <c r="H55" s="46">
        <f>SUM(H56,H57,H58,H59,H60,H61,H62,H63)</f>
        <v>8.8170000000000002</v>
      </c>
      <c r="I55" s="46">
        <f>SUM(I56,I57,I58,I59,I60,I61,I62,I63)</f>
        <v>8.8170000000000002</v>
      </c>
      <c r="J55" s="46">
        <f>AVERAGE(J56:J63)</f>
        <v>-3.835555467637284E-3</v>
      </c>
      <c r="K55" s="46">
        <f>AVERAGE(K56:K63)</f>
        <v>-3.9127922447010511E-3</v>
      </c>
      <c r="L55" s="46">
        <f>SUM(L56,L57,L58,L59,L60,L61,L62,L63)</f>
        <v>0</v>
      </c>
      <c r="M55" s="46">
        <f>SUM(M56,M57,M58,M59,M60,M61,M62,M63)</f>
        <v>0</v>
      </c>
      <c r="N55" s="46">
        <f t="shared" ref="N55:AA55" si="13">SUM(N56,N57,N58,N59,N60,N61,N62,N63)</f>
        <v>0</v>
      </c>
      <c r="O55" s="46">
        <f t="shared" si="13"/>
        <v>0</v>
      </c>
      <c r="P55" s="46">
        <f t="shared" si="13"/>
        <v>0</v>
      </c>
      <c r="Q55" s="46">
        <f t="shared" si="13"/>
        <v>0</v>
      </c>
      <c r="R55" s="46">
        <f t="shared" si="13"/>
        <v>0</v>
      </c>
      <c r="S55" s="46">
        <f t="shared" si="13"/>
        <v>0</v>
      </c>
      <c r="T55" s="46">
        <f t="shared" si="13"/>
        <v>0</v>
      </c>
      <c r="U55" s="46">
        <f t="shared" si="13"/>
        <v>0</v>
      </c>
      <c r="V55" s="46">
        <f t="shared" si="13"/>
        <v>0</v>
      </c>
      <c r="W55" s="46">
        <f t="shared" si="13"/>
        <v>0</v>
      </c>
      <c r="X55" s="46">
        <f t="shared" si="13"/>
        <v>0</v>
      </c>
      <c r="Y55" s="46">
        <f t="shared" si="13"/>
        <v>0</v>
      </c>
      <c r="Z55" s="46">
        <f t="shared" si="13"/>
        <v>0</v>
      </c>
      <c r="AA55" s="46">
        <f t="shared" si="13"/>
        <v>0</v>
      </c>
    </row>
    <row r="56" spans="1:27" s="3" customFormat="1" ht="220.5" x14ac:dyDescent="0.25">
      <c r="A56" s="55" t="s">
        <v>110</v>
      </c>
      <c r="B56" s="56" t="s">
        <v>112</v>
      </c>
      <c r="C56" s="24" t="s">
        <v>113</v>
      </c>
      <c r="D56" s="57">
        <v>0</v>
      </c>
      <c r="E56" s="57">
        <f>D56</f>
        <v>0</v>
      </c>
      <c r="F56" s="57">
        <v>0</v>
      </c>
      <c r="G56" s="57">
        <f>F56</f>
        <v>0</v>
      </c>
      <c r="H56" s="57">
        <v>1.0840000000000001</v>
      </c>
      <c r="I56" s="57">
        <f>H56</f>
        <v>1.0840000000000001</v>
      </c>
      <c r="J56" s="57">
        <v>0</v>
      </c>
      <c r="K56" s="57">
        <f>J56</f>
        <v>0</v>
      </c>
      <c r="L56" s="57">
        <v>0</v>
      </c>
      <c r="M56" s="57">
        <f>L56</f>
        <v>0</v>
      </c>
      <c r="N56" s="57">
        <v>0</v>
      </c>
      <c r="O56" s="57">
        <f>N56</f>
        <v>0</v>
      </c>
      <c r="P56" s="57">
        <v>0</v>
      </c>
      <c r="Q56" s="57">
        <f>P56</f>
        <v>0</v>
      </c>
      <c r="R56" s="57">
        <v>0</v>
      </c>
      <c r="S56" s="57">
        <f>R56</f>
        <v>0</v>
      </c>
      <c r="T56" s="57">
        <v>0</v>
      </c>
      <c r="U56" s="57">
        <f>T56</f>
        <v>0</v>
      </c>
      <c r="V56" s="57">
        <v>0</v>
      </c>
      <c r="W56" s="57">
        <f>V56</f>
        <v>0</v>
      </c>
      <c r="X56" s="57">
        <v>0</v>
      </c>
      <c r="Y56" s="57">
        <f>X56</f>
        <v>0</v>
      </c>
      <c r="Z56" s="57">
        <v>0</v>
      </c>
      <c r="AA56" s="57">
        <f>Z56</f>
        <v>0</v>
      </c>
    </row>
    <row r="57" spans="1:27" s="3" customFormat="1" ht="220.5" x14ac:dyDescent="0.25">
      <c r="A57" s="24" t="s">
        <v>110</v>
      </c>
      <c r="B57" s="56" t="s">
        <v>114</v>
      </c>
      <c r="C57" s="58" t="s">
        <v>115</v>
      </c>
      <c r="D57" s="59">
        <v>0</v>
      </c>
      <c r="E57" s="57">
        <f t="shared" ref="E57:G62" si="14">D57</f>
        <v>0</v>
      </c>
      <c r="F57" s="59">
        <v>0</v>
      </c>
      <c r="G57" s="57">
        <f t="shared" si="14"/>
        <v>0</v>
      </c>
      <c r="H57" s="59">
        <v>1.4339999999999999</v>
      </c>
      <c r="I57" s="57">
        <f t="shared" ref="I57" si="15">H57</f>
        <v>1.4339999999999999</v>
      </c>
      <c r="J57" s="59">
        <f>2*50/63190-((19.58+5.33+1.75)*(8+8+34)/63190)/1</f>
        <v>-1.9512581104605155E-2</v>
      </c>
      <c r="K57" s="57">
        <f>J57</f>
        <v>-1.9512581104605155E-2</v>
      </c>
      <c r="L57" s="59">
        <v>0</v>
      </c>
      <c r="M57" s="57">
        <f t="shared" ref="M57" si="16">L57</f>
        <v>0</v>
      </c>
      <c r="N57" s="59">
        <v>0</v>
      </c>
      <c r="O57" s="57">
        <f t="shared" ref="O57" si="17">N57</f>
        <v>0</v>
      </c>
      <c r="P57" s="59">
        <v>0</v>
      </c>
      <c r="Q57" s="57">
        <f t="shared" ref="Q57" si="18">P57</f>
        <v>0</v>
      </c>
      <c r="R57" s="59">
        <v>0</v>
      </c>
      <c r="S57" s="57">
        <f t="shared" ref="S57" si="19">R57</f>
        <v>0</v>
      </c>
      <c r="T57" s="59">
        <v>0</v>
      </c>
      <c r="U57" s="57">
        <f t="shared" ref="U57" si="20">T57</f>
        <v>0</v>
      </c>
      <c r="V57" s="59">
        <v>0</v>
      </c>
      <c r="W57" s="57">
        <f t="shared" ref="W57" si="21">V57</f>
        <v>0</v>
      </c>
      <c r="X57" s="59">
        <v>0</v>
      </c>
      <c r="Y57" s="57">
        <f t="shared" ref="Y57" si="22">X57</f>
        <v>0</v>
      </c>
      <c r="Z57" s="59">
        <v>0</v>
      </c>
      <c r="AA57" s="57">
        <f t="shared" ref="AA57" si="23">Z57</f>
        <v>0</v>
      </c>
    </row>
    <row r="58" spans="1:27" s="3" customFormat="1" ht="189" x14ac:dyDescent="0.25">
      <c r="A58" s="24" t="s">
        <v>110</v>
      </c>
      <c r="B58" s="56" t="s">
        <v>116</v>
      </c>
      <c r="C58" s="24" t="s">
        <v>117</v>
      </c>
      <c r="D58" s="59">
        <v>0</v>
      </c>
      <c r="E58" s="57">
        <f t="shared" si="14"/>
        <v>0</v>
      </c>
      <c r="F58" s="59">
        <v>0</v>
      </c>
      <c r="G58" s="57">
        <f t="shared" si="14"/>
        <v>0</v>
      </c>
      <c r="H58" s="59">
        <v>1.2</v>
      </c>
      <c r="I58" s="57">
        <f t="shared" ref="I58" si="24">H58</f>
        <v>1.2</v>
      </c>
      <c r="J58" s="59">
        <v>0</v>
      </c>
      <c r="K58" s="57">
        <f t="shared" ref="K58:K62" si="25">J58</f>
        <v>0</v>
      </c>
      <c r="L58" s="59">
        <v>0</v>
      </c>
      <c r="M58" s="57">
        <f t="shared" ref="M58" si="26">L58</f>
        <v>0</v>
      </c>
      <c r="N58" s="59">
        <v>0</v>
      </c>
      <c r="O58" s="57">
        <f t="shared" ref="O58" si="27">N58</f>
        <v>0</v>
      </c>
      <c r="P58" s="59">
        <v>0</v>
      </c>
      <c r="Q58" s="57">
        <f t="shared" ref="Q58" si="28">P58</f>
        <v>0</v>
      </c>
      <c r="R58" s="59">
        <v>0</v>
      </c>
      <c r="S58" s="57">
        <f t="shared" ref="S58" si="29">R58</f>
        <v>0</v>
      </c>
      <c r="T58" s="59">
        <v>0</v>
      </c>
      <c r="U58" s="57">
        <f t="shared" ref="U58" si="30">T58</f>
        <v>0</v>
      </c>
      <c r="V58" s="59">
        <v>0</v>
      </c>
      <c r="W58" s="57">
        <f t="shared" ref="W58" si="31">V58</f>
        <v>0</v>
      </c>
      <c r="X58" s="59">
        <v>0</v>
      </c>
      <c r="Y58" s="57">
        <f t="shared" ref="Y58" si="32">X58</f>
        <v>0</v>
      </c>
      <c r="Z58" s="59">
        <v>0</v>
      </c>
      <c r="AA58" s="57">
        <f t="shared" ref="AA58" si="33">Z58</f>
        <v>0</v>
      </c>
    </row>
    <row r="59" spans="1:27" ht="126" x14ac:dyDescent="0.25">
      <c r="A59" s="16" t="s">
        <v>110</v>
      </c>
      <c r="B59" s="54" t="s">
        <v>118</v>
      </c>
      <c r="C59" s="16" t="s">
        <v>119</v>
      </c>
      <c r="D59" s="25">
        <v>0</v>
      </c>
      <c r="E59" s="57">
        <f t="shared" si="14"/>
        <v>0</v>
      </c>
      <c r="F59" s="25">
        <v>0</v>
      </c>
      <c r="G59" s="57">
        <f t="shared" si="14"/>
        <v>0</v>
      </c>
      <c r="H59" s="25">
        <v>0.77</v>
      </c>
      <c r="I59" s="57">
        <f t="shared" ref="I59" si="34">H59</f>
        <v>0.77</v>
      </c>
      <c r="J59" s="25">
        <f>3*35/63190-23.17*35/63190/1</f>
        <v>-1.1171862636493116E-2</v>
      </c>
      <c r="K59" s="57">
        <f t="shared" si="25"/>
        <v>-1.1171862636493116E-2</v>
      </c>
      <c r="L59" s="25">
        <v>0</v>
      </c>
      <c r="M59" s="57">
        <f t="shared" ref="M59" si="35">L59</f>
        <v>0</v>
      </c>
      <c r="N59" s="25">
        <v>0</v>
      </c>
      <c r="O59" s="57">
        <f t="shared" ref="O59" si="36">N59</f>
        <v>0</v>
      </c>
      <c r="P59" s="25">
        <v>0</v>
      </c>
      <c r="Q59" s="57">
        <f t="shared" ref="Q59" si="37">P59</f>
        <v>0</v>
      </c>
      <c r="R59" s="25">
        <v>0</v>
      </c>
      <c r="S59" s="57">
        <f t="shared" ref="S59" si="38">R59</f>
        <v>0</v>
      </c>
      <c r="T59" s="25">
        <v>0</v>
      </c>
      <c r="U59" s="57">
        <f t="shared" ref="U59" si="39">T59</f>
        <v>0</v>
      </c>
      <c r="V59" s="25">
        <v>0</v>
      </c>
      <c r="W59" s="57">
        <f t="shared" ref="W59" si="40">V59</f>
        <v>0</v>
      </c>
      <c r="X59" s="25">
        <v>0</v>
      </c>
      <c r="Y59" s="57">
        <f t="shared" ref="Y59" si="41">X59</f>
        <v>0</v>
      </c>
      <c r="Z59" s="25">
        <v>0</v>
      </c>
      <c r="AA59" s="57">
        <f t="shared" ref="AA59" si="42">Z59</f>
        <v>0</v>
      </c>
    </row>
    <row r="60" spans="1:27" ht="126" x14ac:dyDescent="0.25">
      <c r="A60" s="16" t="s">
        <v>110</v>
      </c>
      <c r="B60" s="54" t="s">
        <v>120</v>
      </c>
      <c r="C60" s="16" t="s">
        <v>121</v>
      </c>
      <c r="D60" s="25">
        <v>0</v>
      </c>
      <c r="E60" s="57">
        <f t="shared" si="14"/>
        <v>0</v>
      </c>
      <c r="F60" s="25">
        <v>0</v>
      </c>
      <c r="G60" s="57">
        <f t="shared" si="14"/>
        <v>0</v>
      </c>
      <c r="H60" s="25">
        <v>1.9790000000000001</v>
      </c>
      <c r="I60" s="57">
        <f t="shared" ref="I60" si="43">H60</f>
        <v>1.9790000000000001</v>
      </c>
      <c r="J60" s="25">
        <v>0</v>
      </c>
      <c r="K60" s="57">
        <f t="shared" si="25"/>
        <v>0</v>
      </c>
      <c r="L60" s="25">
        <v>0</v>
      </c>
      <c r="M60" s="57">
        <f t="shared" ref="M60" si="44">L60</f>
        <v>0</v>
      </c>
      <c r="N60" s="25">
        <v>0</v>
      </c>
      <c r="O60" s="57">
        <f t="shared" ref="O60" si="45">N60</f>
        <v>0</v>
      </c>
      <c r="P60" s="25">
        <v>0</v>
      </c>
      <c r="Q60" s="57">
        <f t="shared" ref="Q60" si="46">P60</f>
        <v>0</v>
      </c>
      <c r="R60" s="25">
        <v>0</v>
      </c>
      <c r="S60" s="57">
        <f t="shared" ref="S60" si="47">R60</f>
        <v>0</v>
      </c>
      <c r="T60" s="25">
        <v>0</v>
      </c>
      <c r="U60" s="57">
        <f t="shared" ref="U60" si="48">T60</f>
        <v>0</v>
      </c>
      <c r="V60" s="25">
        <v>0</v>
      </c>
      <c r="W60" s="57">
        <f t="shared" ref="W60" si="49">V60</f>
        <v>0</v>
      </c>
      <c r="X60" s="25">
        <v>0</v>
      </c>
      <c r="Y60" s="57">
        <f t="shared" ref="Y60" si="50">X60</f>
        <v>0</v>
      </c>
      <c r="Z60" s="25">
        <v>0</v>
      </c>
      <c r="AA60" s="57">
        <f t="shared" ref="AA60" si="51">Z60</f>
        <v>0</v>
      </c>
    </row>
    <row r="61" spans="1:27" s="3" customFormat="1" ht="276.75" customHeight="1" x14ac:dyDescent="0.25">
      <c r="A61" s="24" t="s">
        <v>110</v>
      </c>
      <c r="B61" s="60" t="s">
        <v>122</v>
      </c>
      <c r="C61" s="24" t="s">
        <v>123</v>
      </c>
      <c r="D61" s="59">
        <v>0</v>
      </c>
      <c r="E61" s="57">
        <f t="shared" si="14"/>
        <v>0</v>
      </c>
      <c r="F61" s="59">
        <v>0</v>
      </c>
      <c r="G61" s="57">
        <f t="shared" si="14"/>
        <v>0</v>
      </c>
      <c r="H61" s="59">
        <v>2.35</v>
      </c>
      <c r="I61" s="57">
        <f t="shared" ref="I61" si="52">H61</f>
        <v>2.35</v>
      </c>
      <c r="J61" s="59">
        <v>0</v>
      </c>
      <c r="K61" s="57">
        <f t="shared" si="25"/>
        <v>0</v>
      </c>
      <c r="L61" s="59">
        <v>0</v>
      </c>
      <c r="M61" s="57">
        <f t="shared" ref="M61" si="53">L61</f>
        <v>0</v>
      </c>
      <c r="N61" s="59">
        <v>0</v>
      </c>
      <c r="O61" s="57">
        <f t="shared" ref="O61" si="54">N61</f>
        <v>0</v>
      </c>
      <c r="P61" s="59">
        <v>0</v>
      </c>
      <c r="Q61" s="57">
        <f t="shared" ref="Q61" si="55">P61</f>
        <v>0</v>
      </c>
      <c r="R61" s="59">
        <v>0</v>
      </c>
      <c r="S61" s="57">
        <f t="shared" ref="S61" si="56">R61</f>
        <v>0</v>
      </c>
      <c r="T61" s="59">
        <v>0</v>
      </c>
      <c r="U61" s="57">
        <f t="shared" ref="U61" si="57">T61</f>
        <v>0</v>
      </c>
      <c r="V61" s="59">
        <v>0</v>
      </c>
      <c r="W61" s="57">
        <f t="shared" ref="W61" si="58">V61</f>
        <v>0</v>
      </c>
      <c r="X61" s="59">
        <v>0</v>
      </c>
      <c r="Y61" s="57">
        <f t="shared" ref="Y61" si="59">X61</f>
        <v>0</v>
      </c>
      <c r="Z61" s="59">
        <v>0</v>
      </c>
      <c r="AA61" s="57">
        <f t="shared" ref="AA61" si="60">Z61</f>
        <v>0</v>
      </c>
    </row>
    <row r="62" spans="1:27" ht="63" x14ac:dyDescent="0.25">
      <c r="A62" s="16" t="s">
        <v>110</v>
      </c>
      <c r="B62" s="61" t="s">
        <v>124</v>
      </c>
      <c r="C62" s="16" t="s">
        <v>125</v>
      </c>
      <c r="D62" s="25">
        <v>0</v>
      </c>
      <c r="E62" s="57">
        <f t="shared" si="14"/>
        <v>0</v>
      </c>
      <c r="F62" s="25">
        <v>0</v>
      </c>
      <c r="G62" s="57">
        <f t="shared" si="14"/>
        <v>0</v>
      </c>
      <c r="H62" s="25">
        <v>0</v>
      </c>
      <c r="I62" s="57">
        <f t="shared" ref="I62" si="61">H62</f>
        <v>0</v>
      </c>
      <c r="J62" s="25">
        <v>0</v>
      </c>
      <c r="K62" s="57">
        <f t="shared" si="25"/>
        <v>0</v>
      </c>
      <c r="L62" s="25">
        <v>0</v>
      </c>
      <c r="M62" s="57">
        <f t="shared" ref="M62:M63" si="62">L62</f>
        <v>0</v>
      </c>
      <c r="N62" s="25">
        <v>0</v>
      </c>
      <c r="O62" s="57">
        <f t="shared" ref="O62:O63" si="63">N62</f>
        <v>0</v>
      </c>
      <c r="P62" s="25">
        <v>0</v>
      </c>
      <c r="Q62" s="57">
        <f t="shared" ref="Q62:Q63" si="64">P62</f>
        <v>0</v>
      </c>
      <c r="R62" s="25">
        <v>0</v>
      </c>
      <c r="S62" s="57">
        <f t="shared" ref="S62:S63" si="65">R62</f>
        <v>0</v>
      </c>
      <c r="T62" s="25">
        <v>0</v>
      </c>
      <c r="U62" s="57">
        <f t="shared" ref="U62:U63" si="66">T62</f>
        <v>0</v>
      </c>
      <c r="V62" s="25">
        <v>0</v>
      </c>
      <c r="W62" s="57">
        <f t="shared" ref="W62:W63" si="67">V62</f>
        <v>0</v>
      </c>
      <c r="X62" s="25">
        <v>0</v>
      </c>
      <c r="Y62" s="57">
        <f t="shared" ref="Y62:Y63" si="68">X62</f>
        <v>0</v>
      </c>
      <c r="Z62" s="25">
        <v>0</v>
      </c>
      <c r="AA62" s="57">
        <f t="shared" ref="AA62:AA63" si="69">Z62</f>
        <v>0</v>
      </c>
    </row>
    <row r="63" spans="1:27" ht="243" customHeight="1" x14ac:dyDescent="0.25">
      <c r="A63" s="22" t="s">
        <v>102</v>
      </c>
      <c r="B63" s="68" t="s">
        <v>168</v>
      </c>
      <c r="C63" s="24" t="s">
        <v>164</v>
      </c>
      <c r="D63" s="25">
        <v>0</v>
      </c>
      <c r="E63" s="25">
        <v>0</v>
      </c>
      <c r="F63" s="25">
        <v>0</v>
      </c>
      <c r="G63" s="25">
        <f>3.27-1.435</f>
        <v>1.835</v>
      </c>
      <c r="H63" s="25">
        <v>0</v>
      </c>
      <c r="I63" s="25">
        <v>0</v>
      </c>
      <c r="J63" s="25">
        <v>0</v>
      </c>
      <c r="K63" s="59">
        <f>0/60690-(1.5*25/60690)/1</f>
        <v>-6.1789421651013351E-4</v>
      </c>
      <c r="L63" s="25">
        <v>0</v>
      </c>
      <c r="M63" s="25">
        <f t="shared" si="62"/>
        <v>0</v>
      </c>
      <c r="N63" s="25">
        <v>0</v>
      </c>
      <c r="O63" s="25">
        <f t="shared" si="63"/>
        <v>0</v>
      </c>
      <c r="P63" s="25">
        <v>0</v>
      </c>
      <c r="Q63" s="25">
        <f t="shared" si="64"/>
        <v>0</v>
      </c>
      <c r="R63" s="25">
        <v>0</v>
      </c>
      <c r="S63" s="25">
        <f t="shared" si="65"/>
        <v>0</v>
      </c>
      <c r="T63" s="25">
        <v>0</v>
      </c>
      <c r="U63" s="25">
        <f t="shared" si="66"/>
        <v>0</v>
      </c>
      <c r="V63" s="25">
        <v>0</v>
      </c>
      <c r="W63" s="25">
        <f t="shared" si="67"/>
        <v>0</v>
      </c>
      <c r="X63" s="25">
        <v>0</v>
      </c>
      <c r="Y63" s="25">
        <f t="shared" si="68"/>
        <v>0</v>
      </c>
      <c r="Z63" s="25">
        <v>0</v>
      </c>
      <c r="AA63" s="25">
        <f t="shared" si="69"/>
        <v>0</v>
      </c>
    </row>
    <row r="64" spans="1:27" s="47" customFormat="1" ht="47.25" x14ac:dyDescent="0.25">
      <c r="A64" s="43" t="s">
        <v>126</v>
      </c>
      <c r="B64" s="44" t="s">
        <v>127</v>
      </c>
      <c r="C64" s="62" t="s">
        <v>66</v>
      </c>
      <c r="D64" s="46">
        <f>SUM(D65,D66,D67,D68,D69,D70,D71,D72)</f>
        <v>0</v>
      </c>
      <c r="E64" s="46">
        <f t="shared" ref="E64:AA64" si="70">SUM(E65,E66,E67,E68,E69,E70,E71,E72)</f>
        <v>0</v>
      </c>
      <c r="F64" s="46">
        <f t="shared" si="70"/>
        <v>0</v>
      </c>
      <c r="G64" s="46">
        <f t="shared" si="70"/>
        <v>0</v>
      </c>
      <c r="H64" s="46">
        <f t="shared" si="70"/>
        <v>0</v>
      </c>
      <c r="I64" s="46">
        <f t="shared" si="70"/>
        <v>0</v>
      </c>
      <c r="J64" s="46">
        <f t="shared" si="70"/>
        <v>0</v>
      </c>
      <c r="K64" s="46">
        <f t="shared" si="70"/>
        <v>0</v>
      </c>
      <c r="L64" s="46">
        <f t="shared" si="70"/>
        <v>0</v>
      </c>
      <c r="M64" s="46">
        <f t="shared" si="70"/>
        <v>0</v>
      </c>
      <c r="N64" s="46">
        <f t="shared" si="70"/>
        <v>0</v>
      </c>
      <c r="O64" s="46">
        <f t="shared" si="70"/>
        <v>0</v>
      </c>
      <c r="P64" s="46">
        <f t="shared" si="70"/>
        <v>0</v>
      </c>
      <c r="Q64" s="46">
        <f t="shared" si="70"/>
        <v>0</v>
      </c>
      <c r="R64" s="46">
        <f t="shared" si="70"/>
        <v>0</v>
      </c>
      <c r="S64" s="46">
        <f t="shared" si="70"/>
        <v>0</v>
      </c>
      <c r="T64" s="46">
        <f t="shared" si="70"/>
        <v>0</v>
      </c>
      <c r="U64" s="46">
        <f t="shared" si="70"/>
        <v>0</v>
      </c>
      <c r="V64" s="46">
        <f t="shared" si="70"/>
        <v>0</v>
      </c>
      <c r="W64" s="46">
        <f t="shared" si="70"/>
        <v>0</v>
      </c>
      <c r="X64" s="46">
        <f t="shared" si="70"/>
        <v>0</v>
      </c>
      <c r="Y64" s="46">
        <f t="shared" si="70"/>
        <v>0</v>
      </c>
      <c r="Z64" s="46">
        <f t="shared" si="70"/>
        <v>0</v>
      </c>
      <c r="AA64" s="46">
        <f t="shared" si="70"/>
        <v>0</v>
      </c>
    </row>
    <row r="65" spans="1:27" s="41" customFormat="1" ht="47.25" x14ac:dyDescent="0.25">
      <c r="A65" s="37" t="s">
        <v>128</v>
      </c>
      <c r="B65" s="38" t="s">
        <v>129</v>
      </c>
      <c r="C65" s="63" t="s">
        <v>66</v>
      </c>
      <c r="D65" s="40" t="s">
        <v>49</v>
      </c>
      <c r="E65" s="40" t="s">
        <v>49</v>
      </c>
      <c r="F65" s="40" t="s">
        <v>49</v>
      </c>
      <c r="G65" s="40" t="s">
        <v>49</v>
      </c>
      <c r="H65" s="40" t="s">
        <v>49</v>
      </c>
      <c r="I65" s="40" t="s">
        <v>49</v>
      </c>
      <c r="J65" s="40" t="s">
        <v>49</v>
      </c>
      <c r="K65" s="40" t="s">
        <v>49</v>
      </c>
      <c r="L65" s="40" t="s">
        <v>49</v>
      </c>
      <c r="M65" s="40" t="s">
        <v>49</v>
      </c>
      <c r="N65" s="40" t="s">
        <v>49</v>
      </c>
      <c r="O65" s="40" t="s">
        <v>49</v>
      </c>
      <c r="P65" s="40" t="s">
        <v>49</v>
      </c>
      <c r="Q65" s="40" t="s">
        <v>49</v>
      </c>
      <c r="R65" s="40" t="s">
        <v>49</v>
      </c>
      <c r="S65" s="40" t="s">
        <v>49</v>
      </c>
      <c r="T65" s="40" t="s">
        <v>49</v>
      </c>
      <c r="U65" s="40" t="s">
        <v>49</v>
      </c>
      <c r="V65" s="40" t="s">
        <v>49</v>
      </c>
      <c r="W65" s="40" t="s">
        <v>49</v>
      </c>
      <c r="X65" s="40" t="s">
        <v>49</v>
      </c>
      <c r="Y65" s="40" t="s">
        <v>49</v>
      </c>
      <c r="Z65" s="40" t="s">
        <v>49</v>
      </c>
      <c r="AA65" s="40" t="s">
        <v>49</v>
      </c>
    </row>
    <row r="66" spans="1:27" s="41" customFormat="1" ht="47.25" x14ac:dyDescent="0.25">
      <c r="A66" s="37" t="s">
        <v>130</v>
      </c>
      <c r="B66" s="38" t="s">
        <v>131</v>
      </c>
      <c r="C66" s="63" t="s">
        <v>66</v>
      </c>
      <c r="D66" s="40" t="s">
        <v>49</v>
      </c>
      <c r="E66" s="40" t="s">
        <v>49</v>
      </c>
      <c r="F66" s="40" t="s">
        <v>49</v>
      </c>
      <c r="G66" s="40" t="s">
        <v>49</v>
      </c>
      <c r="H66" s="40" t="s">
        <v>49</v>
      </c>
      <c r="I66" s="40" t="s">
        <v>49</v>
      </c>
      <c r="J66" s="40" t="s">
        <v>49</v>
      </c>
      <c r="K66" s="40" t="s">
        <v>49</v>
      </c>
      <c r="L66" s="40" t="s">
        <v>49</v>
      </c>
      <c r="M66" s="40" t="s">
        <v>49</v>
      </c>
      <c r="N66" s="40" t="s">
        <v>49</v>
      </c>
      <c r="O66" s="40" t="s">
        <v>49</v>
      </c>
      <c r="P66" s="40" t="s">
        <v>49</v>
      </c>
      <c r="Q66" s="40" t="s">
        <v>49</v>
      </c>
      <c r="R66" s="40" t="s">
        <v>49</v>
      </c>
      <c r="S66" s="40" t="s">
        <v>49</v>
      </c>
      <c r="T66" s="40" t="s">
        <v>49</v>
      </c>
      <c r="U66" s="40" t="s">
        <v>49</v>
      </c>
      <c r="V66" s="40" t="s">
        <v>49</v>
      </c>
      <c r="W66" s="40" t="s">
        <v>49</v>
      </c>
      <c r="X66" s="40" t="s">
        <v>49</v>
      </c>
      <c r="Y66" s="40" t="s">
        <v>49</v>
      </c>
      <c r="Z66" s="40" t="s">
        <v>49</v>
      </c>
      <c r="AA66" s="40" t="s">
        <v>49</v>
      </c>
    </row>
    <row r="67" spans="1:27" s="41" customFormat="1" ht="47.25" x14ac:dyDescent="0.25">
      <c r="A67" s="37" t="s">
        <v>132</v>
      </c>
      <c r="B67" s="38" t="s">
        <v>133</v>
      </c>
      <c r="C67" s="63" t="s">
        <v>66</v>
      </c>
      <c r="D67" s="40" t="s">
        <v>49</v>
      </c>
      <c r="E67" s="40" t="s">
        <v>49</v>
      </c>
      <c r="F67" s="40" t="s">
        <v>49</v>
      </c>
      <c r="G67" s="40" t="s">
        <v>49</v>
      </c>
      <c r="H67" s="40" t="s">
        <v>49</v>
      </c>
      <c r="I67" s="40" t="s">
        <v>49</v>
      </c>
      <c r="J67" s="40" t="s">
        <v>49</v>
      </c>
      <c r="K67" s="40" t="s">
        <v>49</v>
      </c>
      <c r="L67" s="40" t="s">
        <v>49</v>
      </c>
      <c r="M67" s="40" t="s">
        <v>49</v>
      </c>
      <c r="N67" s="40" t="s">
        <v>49</v>
      </c>
      <c r="O67" s="40" t="s">
        <v>49</v>
      </c>
      <c r="P67" s="40" t="s">
        <v>49</v>
      </c>
      <c r="Q67" s="40" t="s">
        <v>49</v>
      </c>
      <c r="R67" s="40" t="s">
        <v>49</v>
      </c>
      <c r="S67" s="40" t="s">
        <v>49</v>
      </c>
      <c r="T67" s="40" t="s">
        <v>49</v>
      </c>
      <c r="U67" s="40" t="s">
        <v>49</v>
      </c>
      <c r="V67" s="40" t="s">
        <v>49</v>
      </c>
      <c r="W67" s="40" t="s">
        <v>49</v>
      </c>
      <c r="X67" s="40" t="s">
        <v>49</v>
      </c>
      <c r="Y67" s="40" t="s">
        <v>49</v>
      </c>
      <c r="Z67" s="40" t="s">
        <v>49</v>
      </c>
      <c r="AA67" s="40" t="s">
        <v>49</v>
      </c>
    </row>
    <row r="68" spans="1:27" s="41" customFormat="1" ht="47.25" x14ac:dyDescent="0.25">
      <c r="A68" s="37" t="s">
        <v>134</v>
      </c>
      <c r="B68" s="38" t="s">
        <v>135</v>
      </c>
      <c r="C68" s="63" t="s">
        <v>66</v>
      </c>
      <c r="D68" s="40" t="s">
        <v>49</v>
      </c>
      <c r="E68" s="40" t="s">
        <v>49</v>
      </c>
      <c r="F68" s="40" t="s">
        <v>49</v>
      </c>
      <c r="G68" s="40" t="s">
        <v>49</v>
      </c>
      <c r="H68" s="40" t="s">
        <v>49</v>
      </c>
      <c r="I68" s="40" t="s">
        <v>49</v>
      </c>
      <c r="J68" s="40" t="s">
        <v>49</v>
      </c>
      <c r="K68" s="40" t="s">
        <v>49</v>
      </c>
      <c r="L68" s="40" t="s">
        <v>49</v>
      </c>
      <c r="M68" s="40" t="s">
        <v>49</v>
      </c>
      <c r="N68" s="40" t="s">
        <v>49</v>
      </c>
      <c r="O68" s="40" t="s">
        <v>49</v>
      </c>
      <c r="P68" s="40" t="s">
        <v>49</v>
      </c>
      <c r="Q68" s="40" t="s">
        <v>49</v>
      </c>
      <c r="R68" s="40" t="s">
        <v>49</v>
      </c>
      <c r="S68" s="40" t="s">
        <v>49</v>
      </c>
      <c r="T68" s="40" t="s">
        <v>49</v>
      </c>
      <c r="U68" s="40" t="s">
        <v>49</v>
      </c>
      <c r="V68" s="40" t="s">
        <v>49</v>
      </c>
      <c r="W68" s="40" t="s">
        <v>49</v>
      </c>
      <c r="X68" s="40" t="s">
        <v>49</v>
      </c>
      <c r="Y68" s="40" t="s">
        <v>49</v>
      </c>
      <c r="Z68" s="40" t="s">
        <v>49</v>
      </c>
      <c r="AA68" s="40" t="s">
        <v>49</v>
      </c>
    </row>
    <row r="69" spans="1:27" s="41" customFormat="1" ht="63" x14ac:dyDescent="0.25">
      <c r="A69" s="37" t="s">
        <v>136</v>
      </c>
      <c r="B69" s="38" t="s">
        <v>137</v>
      </c>
      <c r="C69" s="63" t="s">
        <v>66</v>
      </c>
      <c r="D69" s="40" t="s">
        <v>49</v>
      </c>
      <c r="E69" s="40" t="s">
        <v>49</v>
      </c>
      <c r="F69" s="40" t="s">
        <v>49</v>
      </c>
      <c r="G69" s="40" t="s">
        <v>49</v>
      </c>
      <c r="H69" s="40" t="s">
        <v>49</v>
      </c>
      <c r="I69" s="40" t="s">
        <v>49</v>
      </c>
      <c r="J69" s="40" t="s">
        <v>49</v>
      </c>
      <c r="K69" s="40" t="s">
        <v>49</v>
      </c>
      <c r="L69" s="40" t="s">
        <v>49</v>
      </c>
      <c r="M69" s="40" t="s">
        <v>49</v>
      </c>
      <c r="N69" s="40" t="s">
        <v>49</v>
      </c>
      <c r="O69" s="40" t="s">
        <v>49</v>
      </c>
      <c r="P69" s="40" t="s">
        <v>49</v>
      </c>
      <c r="Q69" s="40" t="s">
        <v>49</v>
      </c>
      <c r="R69" s="40" t="s">
        <v>49</v>
      </c>
      <c r="S69" s="40" t="s">
        <v>49</v>
      </c>
      <c r="T69" s="40" t="s">
        <v>49</v>
      </c>
      <c r="U69" s="40" t="s">
        <v>49</v>
      </c>
      <c r="V69" s="40" t="s">
        <v>49</v>
      </c>
      <c r="W69" s="40" t="s">
        <v>49</v>
      </c>
      <c r="X69" s="40" t="s">
        <v>49</v>
      </c>
      <c r="Y69" s="40" t="s">
        <v>49</v>
      </c>
      <c r="Z69" s="40" t="s">
        <v>49</v>
      </c>
      <c r="AA69" s="40" t="s">
        <v>49</v>
      </c>
    </row>
    <row r="70" spans="1:27" s="41" customFormat="1" ht="63" x14ac:dyDescent="0.25">
      <c r="A70" s="37" t="s">
        <v>138</v>
      </c>
      <c r="B70" s="38" t="s">
        <v>139</v>
      </c>
      <c r="C70" s="63" t="s">
        <v>66</v>
      </c>
      <c r="D70" s="40" t="s">
        <v>49</v>
      </c>
      <c r="E70" s="40" t="s">
        <v>49</v>
      </c>
      <c r="F70" s="40" t="s">
        <v>49</v>
      </c>
      <c r="G70" s="40" t="s">
        <v>49</v>
      </c>
      <c r="H70" s="40" t="s">
        <v>49</v>
      </c>
      <c r="I70" s="40" t="s">
        <v>49</v>
      </c>
      <c r="J70" s="40" t="s">
        <v>49</v>
      </c>
      <c r="K70" s="40" t="s">
        <v>49</v>
      </c>
      <c r="L70" s="40" t="s">
        <v>49</v>
      </c>
      <c r="M70" s="40" t="s">
        <v>49</v>
      </c>
      <c r="N70" s="40" t="s">
        <v>49</v>
      </c>
      <c r="O70" s="40" t="s">
        <v>49</v>
      </c>
      <c r="P70" s="40" t="s">
        <v>49</v>
      </c>
      <c r="Q70" s="40" t="s">
        <v>49</v>
      </c>
      <c r="R70" s="40" t="s">
        <v>49</v>
      </c>
      <c r="S70" s="40" t="s">
        <v>49</v>
      </c>
      <c r="T70" s="40" t="s">
        <v>49</v>
      </c>
      <c r="U70" s="40" t="s">
        <v>49</v>
      </c>
      <c r="V70" s="40" t="s">
        <v>49</v>
      </c>
      <c r="W70" s="40" t="s">
        <v>49</v>
      </c>
      <c r="X70" s="40" t="s">
        <v>49</v>
      </c>
      <c r="Y70" s="40" t="s">
        <v>49</v>
      </c>
      <c r="Z70" s="40" t="s">
        <v>49</v>
      </c>
      <c r="AA70" s="40" t="s">
        <v>49</v>
      </c>
    </row>
    <row r="71" spans="1:27" s="41" customFormat="1" ht="63" x14ac:dyDescent="0.25">
      <c r="A71" s="37" t="s">
        <v>140</v>
      </c>
      <c r="B71" s="38" t="s">
        <v>141</v>
      </c>
      <c r="C71" s="63" t="s">
        <v>66</v>
      </c>
      <c r="D71" s="40" t="s">
        <v>49</v>
      </c>
      <c r="E71" s="40" t="s">
        <v>49</v>
      </c>
      <c r="F71" s="40" t="s">
        <v>49</v>
      </c>
      <c r="G71" s="40" t="s">
        <v>49</v>
      </c>
      <c r="H71" s="40" t="s">
        <v>49</v>
      </c>
      <c r="I71" s="40" t="s">
        <v>49</v>
      </c>
      <c r="J71" s="40" t="s">
        <v>49</v>
      </c>
      <c r="K71" s="40" t="s">
        <v>49</v>
      </c>
      <c r="L71" s="40" t="s">
        <v>49</v>
      </c>
      <c r="M71" s="40" t="s">
        <v>49</v>
      </c>
      <c r="N71" s="40" t="s">
        <v>49</v>
      </c>
      <c r="O71" s="40" t="s">
        <v>49</v>
      </c>
      <c r="P71" s="40" t="s">
        <v>49</v>
      </c>
      <c r="Q71" s="40" t="s">
        <v>49</v>
      </c>
      <c r="R71" s="40" t="s">
        <v>49</v>
      </c>
      <c r="S71" s="40" t="s">
        <v>49</v>
      </c>
      <c r="T71" s="40" t="s">
        <v>49</v>
      </c>
      <c r="U71" s="40" t="s">
        <v>49</v>
      </c>
      <c r="V71" s="40" t="s">
        <v>49</v>
      </c>
      <c r="W71" s="40" t="s">
        <v>49</v>
      </c>
      <c r="X71" s="40" t="s">
        <v>49</v>
      </c>
      <c r="Y71" s="40" t="s">
        <v>49</v>
      </c>
      <c r="Z71" s="40" t="s">
        <v>49</v>
      </c>
      <c r="AA71" s="40" t="s">
        <v>49</v>
      </c>
    </row>
    <row r="72" spans="1:27" s="41" customFormat="1" ht="63" x14ac:dyDescent="0.25">
      <c r="A72" s="37" t="s">
        <v>142</v>
      </c>
      <c r="B72" s="38" t="s">
        <v>143</v>
      </c>
      <c r="C72" s="63" t="s">
        <v>66</v>
      </c>
      <c r="D72" s="40" t="s">
        <v>49</v>
      </c>
      <c r="E72" s="40" t="s">
        <v>49</v>
      </c>
      <c r="F72" s="40" t="s">
        <v>49</v>
      </c>
      <c r="G72" s="40" t="s">
        <v>49</v>
      </c>
      <c r="H72" s="40" t="s">
        <v>49</v>
      </c>
      <c r="I72" s="40" t="s">
        <v>49</v>
      </c>
      <c r="J72" s="40" t="s">
        <v>49</v>
      </c>
      <c r="K72" s="40" t="s">
        <v>49</v>
      </c>
      <c r="L72" s="40" t="s">
        <v>49</v>
      </c>
      <c r="M72" s="40" t="s">
        <v>49</v>
      </c>
      <c r="N72" s="40" t="s">
        <v>49</v>
      </c>
      <c r="O72" s="40" t="s">
        <v>49</v>
      </c>
      <c r="P72" s="40" t="s">
        <v>49</v>
      </c>
      <c r="Q72" s="40" t="s">
        <v>49</v>
      </c>
      <c r="R72" s="40" t="s">
        <v>49</v>
      </c>
      <c r="S72" s="40" t="s">
        <v>49</v>
      </c>
      <c r="T72" s="40" t="s">
        <v>49</v>
      </c>
      <c r="U72" s="40" t="s">
        <v>49</v>
      </c>
      <c r="V72" s="40" t="s">
        <v>49</v>
      </c>
      <c r="W72" s="40" t="s">
        <v>49</v>
      </c>
      <c r="X72" s="40" t="s">
        <v>49</v>
      </c>
      <c r="Y72" s="40" t="s">
        <v>49</v>
      </c>
      <c r="Z72" s="40" t="s">
        <v>49</v>
      </c>
      <c r="AA72" s="40" t="s">
        <v>49</v>
      </c>
    </row>
    <row r="73" spans="1:27" s="47" customFormat="1" ht="63" x14ac:dyDescent="0.25">
      <c r="A73" s="43" t="s">
        <v>144</v>
      </c>
      <c r="B73" s="44" t="s">
        <v>145</v>
      </c>
      <c r="C73" s="62" t="s">
        <v>66</v>
      </c>
      <c r="D73" s="46">
        <f>SUM(D74,D75)</f>
        <v>0</v>
      </c>
      <c r="E73" s="46">
        <f t="shared" ref="E73:AA73" si="71">SUM(E74,E75)</f>
        <v>0</v>
      </c>
      <c r="F73" s="46">
        <f t="shared" si="71"/>
        <v>0</v>
      </c>
      <c r="G73" s="46">
        <f t="shared" si="71"/>
        <v>0</v>
      </c>
      <c r="H73" s="46">
        <f t="shared" si="71"/>
        <v>0</v>
      </c>
      <c r="I73" s="46">
        <f t="shared" si="71"/>
        <v>0</v>
      </c>
      <c r="J73" s="46">
        <f t="shared" si="71"/>
        <v>0</v>
      </c>
      <c r="K73" s="46">
        <f t="shared" si="71"/>
        <v>0</v>
      </c>
      <c r="L73" s="46">
        <f t="shared" si="71"/>
        <v>0</v>
      </c>
      <c r="M73" s="46">
        <f t="shared" si="71"/>
        <v>0</v>
      </c>
      <c r="N73" s="46">
        <f t="shared" si="71"/>
        <v>0</v>
      </c>
      <c r="O73" s="46">
        <f t="shared" si="71"/>
        <v>0</v>
      </c>
      <c r="P73" s="46">
        <f t="shared" si="71"/>
        <v>0</v>
      </c>
      <c r="Q73" s="46">
        <f t="shared" si="71"/>
        <v>0</v>
      </c>
      <c r="R73" s="46">
        <f t="shared" si="71"/>
        <v>0</v>
      </c>
      <c r="S73" s="46">
        <f t="shared" si="71"/>
        <v>0</v>
      </c>
      <c r="T73" s="46">
        <f t="shared" si="71"/>
        <v>0</v>
      </c>
      <c r="U73" s="46">
        <f t="shared" si="71"/>
        <v>0</v>
      </c>
      <c r="V73" s="46">
        <f t="shared" si="71"/>
        <v>0</v>
      </c>
      <c r="W73" s="46">
        <f t="shared" si="71"/>
        <v>0</v>
      </c>
      <c r="X73" s="46">
        <f t="shared" si="71"/>
        <v>0</v>
      </c>
      <c r="Y73" s="46">
        <f t="shared" si="71"/>
        <v>0</v>
      </c>
      <c r="Z73" s="46">
        <f t="shared" si="71"/>
        <v>0</v>
      </c>
      <c r="AA73" s="46">
        <f t="shared" si="71"/>
        <v>0</v>
      </c>
    </row>
    <row r="74" spans="1:27" s="41" customFormat="1" ht="31.5" x14ac:dyDescent="0.25">
      <c r="A74" s="37" t="s">
        <v>146</v>
      </c>
      <c r="B74" s="38" t="s">
        <v>147</v>
      </c>
      <c r="C74" s="63" t="s">
        <v>66</v>
      </c>
      <c r="D74" s="40" t="s">
        <v>49</v>
      </c>
      <c r="E74" s="40" t="s">
        <v>49</v>
      </c>
      <c r="F74" s="40" t="s">
        <v>49</v>
      </c>
      <c r="G74" s="40" t="s">
        <v>49</v>
      </c>
      <c r="H74" s="40" t="s">
        <v>49</v>
      </c>
      <c r="I74" s="40" t="s">
        <v>49</v>
      </c>
      <c r="J74" s="40" t="s">
        <v>49</v>
      </c>
      <c r="K74" s="40" t="s">
        <v>49</v>
      </c>
      <c r="L74" s="40" t="s">
        <v>49</v>
      </c>
      <c r="M74" s="40" t="s">
        <v>49</v>
      </c>
      <c r="N74" s="40" t="s">
        <v>49</v>
      </c>
      <c r="O74" s="40" t="s">
        <v>49</v>
      </c>
      <c r="P74" s="40" t="s">
        <v>49</v>
      </c>
      <c r="Q74" s="40" t="s">
        <v>49</v>
      </c>
      <c r="R74" s="40" t="s">
        <v>49</v>
      </c>
      <c r="S74" s="40" t="s">
        <v>49</v>
      </c>
      <c r="T74" s="40" t="s">
        <v>49</v>
      </c>
      <c r="U74" s="40" t="s">
        <v>49</v>
      </c>
      <c r="V74" s="40" t="s">
        <v>49</v>
      </c>
      <c r="W74" s="40" t="s">
        <v>49</v>
      </c>
      <c r="X74" s="40" t="s">
        <v>49</v>
      </c>
      <c r="Y74" s="40" t="s">
        <v>49</v>
      </c>
      <c r="Z74" s="40" t="s">
        <v>49</v>
      </c>
      <c r="AA74" s="40" t="s">
        <v>49</v>
      </c>
    </row>
    <row r="75" spans="1:27" s="41" customFormat="1" ht="47.25" x14ac:dyDescent="0.25">
      <c r="A75" s="37" t="s">
        <v>148</v>
      </c>
      <c r="B75" s="38" t="s">
        <v>149</v>
      </c>
      <c r="C75" s="63" t="s">
        <v>66</v>
      </c>
      <c r="D75" s="40" t="s">
        <v>49</v>
      </c>
      <c r="E75" s="40" t="s">
        <v>49</v>
      </c>
      <c r="F75" s="40" t="s">
        <v>49</v>
      </c>
      <c r="G75" s="40" t="s">
        <v>49</v>
      </c>
      <c r="H75" s="40" t="s">
        <v>49</v>
      </c>
      <c r="I75" s="40" t="s">
        <v>49</v>
      </c>
      <c r="J75" s="40" t="s">
        <v>49</v>
      </c>
      <c r="K75" s="40" t="s">
        <v>49</v>
      </c>
      <c r="L75" s="40" t="s">
        <v>49</v>
      </c>
      <c r="M75" s="40" t="s">
        <v>49</v>
      </c>
      <c r="N75" s="40" t="s">
        <v>49</v>
      </c>
      <c r="O75" s="40" t="s">
        <v>49</v>
      </c>
      <c r="P75" s="40" t="s">
        <v>49</v>
      </c>
      <c r="Q75" s="40" t="s">
        <v>49</v>
      </c>
      <c r="R75" s="40" t="s">
        <v>49</v>
      </c>
      <c r="S75" s="40" t="s">
        <v>49</v>
      </c>
      <c r="T75" s="40" t="s">
        <v>49</v>
      </c>
      <c r="U75" s="40" t="s">
        <v>49</v>
      </c>
      <c r="V75" s="40" t="s">
        <v>49</v>
      </c>
      <c r="W75" s="40" t="s">
        <v>49</v>
      </c>
      <c r="X75" s="40" t="s">
        <v>49</v>
      </c>
      <c r="Y75" s="40" t="s">
        <v>49</v>
      </c>
      <c r="Z75" s="40" t="s">
        <v>49</v>
      </c>
      <c r="AA75" s="40" t="s">
        <v>49</v>
      </c>
    </row>
    <row r="76" spans="1:27" s="53" customFormat="1" ht="94.5" x14ac:dyDescent="0.25">
      <c r="A76" s="49" t="s">
        <v>150</v>
      </c>
      <c r="B76" s="50" t="s">
        <v>151</v>
      </c>
      <c r="C76" s="64" t="s">
        <v>66</v>
      </c>
      <c r="D76" s="52">
        <f>SUM(D77,D78)</f>
        <v>0</v>
      </c>
      <c r="E76" s="52">
        <f t="shared" ref="E76:AA76" si="72">SUM(E77,E78)</f>
        <v>0</v>
      </c>
      <c r="F76" s="52">
        <f t="shared" si="72"/>
        <v>0</v>
      </c>
      <c r="G76" s="52">
        <f t="shared" si="72"/>
        <v>0</v>
      </c>
      <c r="H76" s="52">
        <f t="shared" si="72"/>
        <v>0</v>
      </c>
      <c r="I76" s="52">
        <f t="shared" si="72"/>
        <v>0</v>
      </c>
      <c r="J76" s="52">
        <f t="shared" si="72"/>
        <v>0</v>
      </c>
      <c r="K76" s="52">
        <f t="shared" si="72"/>
        <v>0</v>
      </c>
      <c r="L76" s="52">
        <f t="shared" si="72"/>
        <v>0</v>
      </c>
      <c r="M76" s="52">
        <f t="shared" si="72"/>
        <v>0</v>
      </c>
      <c r="N76" s="52">
        <f t="shared" si="72"/>
        <v>0</v>
      </c>
      <c r="O76" s="52">
        <f t="shared" si="72"/>
        <v>0</v>
      </c>
      <c r="P76" s="52">
        <f t="shared" si="72"/>
        <v>0</v>
      </c>
      <c r="Q76" s="52">
        <f t="shared" si="72"/>
        <v>0</v>
      </c>
      <c r="R76" s="52">
        <f t="shared" si="72"/>
        <v>0</v>
      </c>
      <c r="S76" s="52">
        <f t="shared" si="72"/>
        <v>0</v>
      </c>
      <c r="T76" s="52">
        <f t="shared" si="72"/>
        <v>0</v>
      </c>
      <c r="U76" s="52">
        <f t="shared" si="72"/>
        <v>0</v>
      </c>
      <c r="V76" s="52">
        <f t="shared" si="72"/>
        <v>0</v>
      </c>
      <c r="W76" s="52">
        <f t="shared" si="72"/>
        <v>0</v>
      </c>
      <c r="X76" s="52">
        <f t="shared" si="72"/>
        <v>0</v>
      </c>
      <c r="Y76" s="52">
        <f t="shared" si="72"/>
        <v>0</v>
      </c>
      <c r="Z76" s="52">
        <f t="shared" si="72"/>
        <v>0</v>
      </c>
      <c r="AA76" s="52">
        <f t="shared" si="72"/>
        <v>0</v>
      </c>
    </row>
    <row r="77" spans="1:27" s="47" customFormat="1" ht="78.75" x14ac:dyDescent="0.25">
      <c r="A77" s="43" t="s">
        <v>152</v>
      </c>
      <c r="B77" s="44" t="s">
        <v>153</v>
      </c>
      <c r="C77" s="62" t="s">
        <v>66</v>
      </c>
      <c r="D77" s="46" t="s">
        <v>49</v>
      </c>
      <c r="E77" s="46" t="s">
        <v>49</v>
      </c>
      <c r="F77" s="46" t="s">
        <v>49</v>
      </c>
      <c r="G77" s="46" t="s">
        <v>49</v>
      </c>
      <c r="H77" s="46" t="s">
        <v>49</v>
      </c>
      <c r="I77" s="46" t="s">
        <v>49</v>
      </c>
      <c r="J77" s="46" t="s">
        <v>49</v>
      </c>
      <c r="K77" s="46" t="s">
        <v>49</v>
      </c>
      <c r="L77" s="46" t="s">
        <v>49</v>
      </c>
      <c r="M77" s="46" t="s">
        <v>49</v>
      </c>
      <c r="N77" s="46" t="s">
        <v>49</v>
      </c>
      <c r="O77" s="46" t="s">
        <v>49</v>
      </c>
      <c r="P77" s="46" t="s">
        <v>49</v>
      </c>
      <c r="Q77" s="46" t="s">
        <v>49</v>
      </c>
      <c r="R77" s="46" t="s">
        <v>49</v>
      </c>
      <c r="S77" s="46" t="s">
        <v>49</v>
      </c>
      <c r="T77" s="46" t="s">
        <v>49</v>
      </c>
      <c r="U77" s="46" t="s">
        <v>49</v>
      </c>
      <c r="V77" s="46" t="s">
        <v>49</v>
      </c>
      <c r="W77" s="46" t="s">
        <v>49</v>
      </c>
      <c r="X77" s="46" t="s">
        <v>49</v>
      </c>
      <c r="Y77" s="46" t="s">
        <v>49</v>
      </c>
      <c r="Z77" s="46" t="s">
        <v>49</v>
      </c>
      <c r="AA77" s="46" t="s">
        <v>49</v>
      </c>
    </row>
    <row r="78" spans="1:27" s="47" customFormat="1" ht="78.75" x14ac:dyDescent="0.25">
      <c r="A78" s="43" t="s">
        <v>154</v>
      </c>
      <c r="B78" s="44" t="s">
        <v>155</v>
      </c>
      <c r="C78" s="62" t="s">
        <v>66</v>
      </c>
      <c r="D78" s="46" t="s">
        <v>49</v>
      </c>
      <c r="E78" s="46" t="s">
        <v>49</v>
      </c>
      <c r="F78" s="46" t="s">
        <v>49</v>
      </c>
      <c r="G78" s="46" t="s">
        <v>49</v>
      </c>
      <c r="H78" s="46" t="s">
        <v>49</v>
      </c>
      <c r="I78" s="46" t="s">
        <v>49</v>
      </c>
      <c r="J78" s="46" t="s">
        <v>49</v>
      </c>
      <c r="K78" s="46" t="s">
        <v>49</v>
      </c>
      <c r="L78" s="46" t="s">
        <v>49</v>
      </c>
      <c r="M78" s="46" t="s">
        <v>49</v>
      </c>
      <c r="N78" s="46" t="s">
        <v>49</v>
      </c>
      <c r="O78" s="46" t="s">
        <v>49</v>
      </c>
      <c r="P78" s="46" t="s">
        <v>49</v>
      </c>
      <c r="Q78" s="46" t="s">
        <v>49</v>
      </c>
      <c r="R78" s="46" t="s">
        <v>49</v>
      </c>
      <c r="S78" s="46" t="s">
        <v>49</v>
      </c>
      <c r="T78" s="46" t="s">
        <v>49</v>
      </c>
      <c r="U78" s="46" t="s">
        <v>49</v>
      </c>
      <c r="V78" s="46" t="s">
        <v>49</v>
      </c>
      <c r="W78" s="46" t="s">
        <v>49</v>
      </c>
      <c r="X78" s="46" t="s">
        <v>49</v>
      </c>
      <c r="Y78" s="46" t="s">
        <v>49</v>
      </c>
      <c r="Z78" s="46" t="s">
        <v>49</v>
      </c>
      <c r="AA78" s="46" t="s">
        <v>49</v>
      </c>
    </row>
    <row r="79" spans="1:27" s="53" customFormat="1" ht="47.25" x14ac:dyDescent="0.25">
      <c r="A79" s="49" t="s">
        <v>156</v>
      </c>
      <c r="B79" s="50" t="s">
        <v>157</v>
      </c>
      <c r="C79" s="64" t="s">
        <v>66</v>
      </c>
      <c r="D79" s="52" t="s">
        <v>49</v>
      </c>
      <c r="E79" s="52" t="s">
        <v>49</v>
      </c>
      <c r="F79" s="52" t="s">
        <v>49</v>
      </c>
      <c r="G79" s="52" t="s">
        <v>49</v>
      </c>
      <c r="H79" s="52" t="s">
        <v>49</v>
      </c>
      <c r="I79" s="52" t="s">
        <v>49</v>
      </c>
      <c r="J79" s="52" t="s">
        <v>49</v>
      </c>
      <c r="K79" s="52" t="s">
        <v>49</v>
      </c>
      <c r="L79" s="52" t="s">
        <v>49</v>
      </c>
      <c r="M79" s="52" t="s">
        <v>49</v>
      </c>
      <c r="N79" s="52" t="s">
        <v>49</v>
      </c>
      <c r="O79" s="52" t="s">
        <v>49</v>
      </c>
      <c r="P79" s="52" t="s">
        <v>49</v>
      </c>
      <c r="Q79" s="52" t="s">
        <v>49</v>
      </c>
      <c r="R79" s="52" t="s">
        <v>49</v>
      </c>
      <c r="S79" s="52" t="s">
        <v>49</v>
      </c>
      <c r="T79" s="52" t="s">
        <v>49</v>
      </c>
      <c r="U79" s="52" t="s">
        <v>49</v>
      </c>
      <c r="V79" s="52" t="s">
        <v>49</v>
      </c>
      <c r="W79" s="52" t="s">
        <v>49</v>
      </c>
      <c r="X79" s="52" t="s">
        <v>49</v>
      </c>
      <c r="Y79" s="52" t="s">
        <v>49</v>
      </c>
      <c r="Z79" s="52" t="s">
        <v>49</v>
      </c>
      <c r="AA79" s="52" t="s">
        <v>49</v>
      </c>
    </row>
    <row r="80" spans="1:27" s="53" customFormat="1" ht="47.25" x14ac:dyDescent="0.25">
      <c r="A80" s="49" t="s">
        <v>158</v>
      </c>
      <c r="B80" s="65" t="s">
        <v>159</v>
      </c>
      <c r="C80" s="64" t="s">
        <v>66</v>
      </c>
      <c r="D80" s="52" t="s">
        <v>49</v>
      </c>
      <c r="E80" s="52" t="s">
        <v>49</v>
      </c>
      <c r="F80" s="52" t="s">
        <v>49</v>
      </c>
      <c r="G80" s="52" t="s">
        <v>49</v>
      </c>
      <c r="H80" s="52" t="s">
        <v>49</v>
      </c>
      <c r="I80" s="52" t="s">
        <v>49</v>
      </c>
      <c r="J80" s="52" t="s">
        <v>49</v>
      </c>
      <c r="K80" s="52" t="s">
        <v>49</v>
      </c>
      <c r="L80" s="52" t="s">
        <v>49</v>
      </c>
      <c r="M80" s="52" t="s">
        <v>49</v>
      </c>
      <c r="N80" s="52" t="s">
        <v>49</v>
      </c>
      <c r="O80" s="52" t="s">
        <v>49</v>
      </c>
      <c r="P80" s="52" t="s">
        <v>49</v>
      </c>
      <c r="Q80" s="52" t="s">
        <v>49</v>
      </c>
      <c r="R80" s="52" t="s">
        <v>49</v>
      </c>
      <c r="S80" s="52" t="s">
        <v>49</v>
      </c>
      <c r="T80" s="52" t="s">
        <v>49</v>
      </c>
      <c r="U80" s="52" t="s">
        <v>49</v>
      </c>
      <c r="V80" s="52" t="s">
        <v>49</v>
      </c>
      <c r="W80" s="52" t="s">
        <v>49</v>
      </c>
      <c r="X80" s="52" t="s">
        <v>49</v>
      </c>
      <c r="Y80" s="52" t="s">
        <v>49</v>
      </c>
      <c r="Z80" s="52" t="s">
        <v>49</v>
      </c>
      <c r="AA80" s="52" t="s">
        <v>49</v>
      </c>
    </row>
    <row r="81" spans="1:27" s="53" customFormat="1" ht="31.5" x14ac:dyDescent="0.25">
      <c r="A81" s="49" t="s">
        <v>160</v>
      </c>
      <c r="B81" s="65" t="s">
        <v>161</v>
      </c>
      <c r="C81" s="66" t="s">
        <v>66</v>
      </c>
      <c r="D81" s="52" t="s">
        <v>49</v>
      </c>
      <c r="E81" s="52" t="s">
        <v>49</v>
      </c>
      <c r="F81" s="52" t="s">
        <v>49</v>
      </c>
      <c r="G81" s="52" t="s">
        <v>49</v>
      </c>
      <c r="H81" s="52" t="s">
        <v>49</v>
      </c>
      <c r="I81" s="52" t="s">
        <v>49</v>
      </c>
      <c r="J81" s="52" t="s">
        <v>49</v>
      </c>
      <c r="K81" s="52" t="s">
        <v>49</v>
      </c>
      <c r="L81" s="52" t="s">
        <v>49</v>
      </c>
      <c r="M81" s="52" t="s">
        <v>49</v>
      </c>
      <c r="N81" s="52" t="s">
        <v>49</v>
      </c>
      <c r="O81" s="52" t="s">
        <v>49</v>
      </c>
      <c r="P81" s="52" t="s">
        <v>49</v>
      </c>
      <c r="Q81" s="52" t="s">
        <v>49</v>
      </c>
      <c r="R81" s="52" t="s">
        <v>49</v>
      </c>
      <c r="S81" s="52" t="s">
        <v>49</v>
      </c>
      <c r="T81" s="52" t="s">
        <v>49</v>
      </c>
      <c r="U81" s="52" t="s">
        <v>49</v>
      </c>
      <c r="V81" s="52" t="s">
        <v>49</v>
      </c>
      <c r="W81" s="52" t="s">
        <v>49</v>
      </c>
      <c r="X81" s="52" t="s">
        <v>49</v>
      </c>
      <c r="Y81" s="52" t="s">
        <v>49</v>
      </c>
      <c r="Z81" s="52" t="s">
        <v>49</v>
      </c>
      <c r="AA81" s="52" t="s">
        <v>49</v>
      </c>
    </row>
    <row r="89" spans="1:27" x14ac:dyDescent="0.25">
      <c r="A89" s="92" t="s">
        <v>171</v>
      </c>
    </row>
  </sheetData>
  <mergeCells count="35">
    <mergeCell ref="A14:AA14"/>
    <mergeCell ref="X1:AA1"/>
    <mergeCell ref="X2:AA2"/>
    <mergeCell ref="A4:AA4"/>
    <mergeCell ref="A5:AA5"/>
    <mergeCell ref="D7:G7"/>
    <mergeCell ref="H7:Q7"/>
    <mergeCell ref="I8:O8"/>
    <mergeCell ref="A10:AA10"/>
    <mergeCell ref="C12:L12"/>
    <mergeCell ref="M12:Z12"/>
    <mergeCell ref="M13:Z13"/>
    <mergeCell ref="A15:A18"/>
    <mergeCell ref="B15:B18"/>
    <mergeCell ref="C15:C18"/>
    <mergeCell ref="D15:AA15"/>
    <mergeCell ref="D16:G16"/>
    <mergeCell ref="H16:I16"/>
    <mergeCell ref="J16:K16"/>
    <mergeCell ref="L16:O16"/>
    <mergeCell ref="P16:S16"/>
    <mergeCell ref="T16:W16"/>
    <mergeCell ref="V17:W17"/>
    <mergeCell ref="X17:Y17"/>
    <mergeCell ref="Z17:AA17"/>
    <mergeCell ref="X16:AA16"/>
    <mergeCell ref="D17:E17"/>
    <mergeCell ref="F17:G17"/>
    <mergeCell ref="R17:S17"/>
    <mergeCell ref="T17:U17"/>
    <mergeCell ref="H17:I17"/>
    <mergeCell ref="J17:K17"/>
    <mergeCell ref="L17:M17"/>
    <mergeCell ref="N17:O17"/>
    <mergeCell ref="P17:Q17"/>
  </mergeCells>
  <pageMargins left="0.70866141732283472" right="0.70866141732283472" top="0.74803149606299213" bottom="0.74803149606299213" header="0.31496062992125984" footer="0.31496062992125984"/>
  <pageSetup paperSize="8" scale="1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 2018 год</vt:lpstr>
      <vt:lpstr>'1 2018 год'!Заголовки_для_печати</vt:lpstr>
      <vt:lpstr>'1 2018 год'!Область_печати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Дергач Виктория Владимировна</dc:creator>
  <cp:lastModifiedBy>Дергач Виктория Владимировна</cp:lastModifiedBy>
  <dcterms:created xsi:type="dcterms:W3CDTF">2017-08-09T10:45:37Z</dcterms:created>
  <dcterms:modified xsi:type="dcterms:W3CDTF">2018-02-27T08:42:41Z</dcterms:modified>
</cp:coreProperties>
</file>