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20квФп" sheetId="1" r:id="rId1"/>
  </sheets>
  <definedNames>
    <definedName name="Z_500C2F4F_1743_499A_A051_20565DBF52B2_.wvu.PrintArea" localSheetId="0" hidden="1">'20квФп'!$A$1:$H$459</definedName>
    <definedName name="_xlnm.Print_Area" localSheetId="0">'20квФп'!$A$1:$H$459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1" i="1" l="1"/>
  <c r="F451" i="1"/>
  <c r="F450" i="1"/>
  <c r="G450" i="1" s="1"/>
  <c r="G449" i="1"/>
  <c r="F449" i="1"/>
  <c r="F448" i="1"/>
  <c r="G448" i="1" s="1"/>
  <c r="G447" i="1"/>
  <c r="F447" i="1"/>
  <c r="F446" i="1"/>
  <c r="G446" i="1" s="1"/>
  <c r="G445" i="1"/>
  <c r="F445" i="1"/>
  <c r="F444" i="1"/>
  <c r="G444" i="1" s="1"/>
  <c r="G443" i="1"/>
  <c r="F443" i="1"/>
  <c r="F442" i="1"/>
  <c r="G442" i="1" s="1"/>
  <c r="G441" i="1"/>
  <c r="F441" i="1"/>
  <c r="F440" i="1"/>
  <c r="G440" i="1" s="1"/>
  <c r="G439" i="1"/>
  <c r="F439" i="1"/>
  <c r="F438" i="1"/>
  <c r="G438" i="1" s="1"/>
  <c r="G437" i="1"/>
  <c r="F437" i="1"/>
  <c r="F436" i="1"/>
  <c r="G436" i="1" s="1"/>
  <c r="G435" i="1"/>
  <c r="F435" i="1"/>
  <c r="F434" i="1"/>
  <c r="G434" i="1" s="1"/>
  <c r="G433" i="1"/>
  <c r="F433" i="1"/>
  <c r="F432" i="1"/>
  <c r="G432" i="1" s="1"/>
  <c r="G431" i="1"/>
  <c r="F431" i="1"/>
  <c r="F430" i="1"/>
  <c r="G430" i="1" s="1"/>
  <c r="G429" i="1"/>
  <c r="F429" i="1"/>
  <c r="F428" i="1"/>
  <c r="G428" i="1" s="1"/>
  <c r="G427" i="1"/>
  <c r="F427" i="1"/>
  <c r="F426" i="1"/>
  <c r="G426" i="1" s="1"/>
  <c r="G425" i="1"/>
  <c r="F425" i="1"/>
  <c r="F424" i="1"/>
  <c r="G424" i="1" s="1"/>
  <c r="G423" i="1"/>
  <c r="F423" i="1"/>
  <c r="F422" i="1"/>
  <c r="G422" i="1" s="1"/>
  <c r="G421" i="1"/>
  <c r="F421" i="1"/>
  <c r="F420" i="1"/>
  <c r="G420" i="1" s="1"/>
  <c r="G419" i="1"/>
  <c r="F419" i="1"/>
  <c r="F418" i="1"/>
  <c r="G418" i="1" s="1"/>
  <c r="G417" i="1"/>
  <c r="F417" i="1"/>
  <c r="F416" i="1"/>
  <c r="G416" i="1" s="1"/>
  <c r="G415" i="1"/>
  <c r="F415" i="1"/>
  <c r="F414" i="1"/>
  <c r="G414" i="1" s="1"/>
  <c r="G413" i="1"/>
  <c r="F413" i="1"/>
  <c r="F412" i="1"/>
  <c r="G412" i="1" s="1"/>
  <c r="G411" i="1"/>
  <c r="F411" i="1"/>
  <c r="F410" i="1"/>
  <c r="G410" i="1" s="1"/>
  <c r="G409" i="1"/>
  <c r="F409" i="1"/>
  <c r="F408" i="1"/>
  <c r="G408" i="1" s="1"/>
  <c r="G407" i="1"/>
  <c r="F407" i="1"/>
  <c r="E406" i="1"/>
  <c r="F406" i="1" s="1"/>
  <c r="G406" i="1" s="1"/>
  <c r="G405" i="1"/>
  <c r="F405" i="1"/>
  <c r="F404" i="1"/>
  <c r="G404" i="1" s="1"/>
  <c r="G403" i="1"/>
  <c r="F403" i="1"/>
  <c r="F402" i="1"/>
  <c r="G402" i="1" s="1"/>
  <c r="G401" i="1"/>
  <c r="F401" i="1"/>
  <c r="F400" i="1"/>
  <c r="G400" i="1" s="1"/>
  <c r="D400" i="1"/>
  <c r="E399" i="1"/>
  <c r="D399" i="1"/>
  <c r="D374" i="1" s="1"/>
  <c r="D373" i="1" s="1"/>
  <c r="F398" i="1"/>
  <c r="G398" i="1" s="1"/>
  <c r="G397" i="1"/>
  <c r="F397" i="1"/>
  <c r="F396" i="1"/>
  <c r="G396" i="1" s="1"/>
  <c r="G395" i="1"/>
  <c r="F395" i="1"/>
  <c r="F394" i="1"/>
  <c r="G394" i="1" s="1"/>
  <c r="G393" i="1"/>
  <c r="F393" i="1"/>
  <c r="F392" i="1"/>
  <c r="G392" i="1" s="1"/>
  <c r="G391" i="1"/>
  <c r="F391" i="1"/>
  <c r="F390" i="1"/>
  <c r="G390" i="1" s="1"/>
  <c r="G389" i="1"/>
  <c r="F389" i="1"/>
  <c r="F388" i="1"/>
  <c r="G388" i="1" s="1"/>
  <c r="G387" i="1"/>
  <c r="F387" i="1"/>
  <c r="F386" i="1"/>
  <c r="G386" i="1" s="1"/>
  <c r="G385" i="1"/>
  <c r="F385" i="1"/>
  <c r="F384" i="1"/>
  <c r="G384" i="1" s="1"/>
  <c r="G383" i="1"/>
  <c r="F383" i="1"/>
  <c r="F382" i="1"/>
  <c r="G382" i="1" s="1"/>
  <c r="G381" i="1"/>
  <c r="F381" i="1"/>
  <c r="F380" i="1"/>
  <c r="G380" i="1" s="1"/>
  <c r="F379" i="1"/>
  <c r="G379" i="1" s="1"/>
  <c r="F378" i="1"/>
  <c r="G378" i="1" s="1"/>
  <c r="F377" i="1"/>
  <c r="G377" i="1" s="1"/>
  <c r="F376" i="1"/>
  <c r="G376" i="1" s="1"/>
  <c r="G375" i="1"/>
  <c r="F375" i="1"/>
  <c r="E375" i="1"/>
  <c r="D375" i="1"/>
  <c r="G367" i="1"/>
  <c r="F367" i="1"/>
  <c r="F366" i="1"/>
  <c r="G366" i="1" s="1"/>
  <c r="G365" i="1"/>
  <c r="F365" i="1"/>
  <c r="F364" i="1"/>
  <c r="G364" i="1" s="1"/>
  <c r="F363" i="1"/>
  <c r="G363" i="1" s="1"/>
  <c r="F362" i="1"/>
  <c r="G362" i="1" s="1"/>
  <c r="F361" i="1"/>
  <c r="G361" i="1" s="1"/>
  <c r="F360" i="1"/>
  <c r="G360" i="1" s="1"/>
  <c r="G359" i="1"/>
  <c r="F359" i="1"/>
  <c r="F358" i="1"/>
  <c r="G358" i="1" s="1"/>
  <c r="G357" i="1"/>
  <c r="F357" i="1"/>
  <c r="F356" i="1"/>
  <c r="F355" i="1"/>
  <c r="G355" i="1" s="1"/>
  <c r="G354" i="1"/>
  <c r="F354" i="1"/>
  <c r="F353" i="1"/>
  <c r="G353" i="1" s="1"/>
  <c r="G352" i="1"/>
  <c r="F352" i="1"/>
  <c r="F351" i="1"/>
  <c r="F350" i="1"/>
  <c r="G350" i="1" s="1"/>
  <c r="E350" i="1"/>
  <c r="D350" i="1"/>
  <c r="F349" i="1"/>
  <c r="G349" i="1" s="1"/>
  <c r="F348" i="1"/>
  <c r="G348" i="1" s="1"/>
  <c r="G347" i="1"/>
  <c r="F347" i="1"/>
  <c r="F346" i="1"/>
  <c r="G346" i="1" s="1"/>
  <c r="E344" i="1"/>
  <c r="F344" i="1" s="1"/>
  <c r="G344" i="1" s="1"/>
  <c r="F343" i="1"/>
  <c r="G343" i="1" s="1"/>
  <c r="G342" i="1"/>
  <c r="F342" i="1"/>
  <c r="E341" i="1"/>
  <c r="D341" i="1"/>
  <c r="E340" i="1"/>
  <c r="G317" i="1"/>
  <c r="F317" i="1"/>
  <c r="F316" i="1"/>
  <c r="G316" i="1" s="1"/>
  <c r="G315" i="1"/>
  <c r="F315" i="1"/>
  <c r="F314" i="1"/>
  <c r="G314" i="1" s="1"/>
  <c r="G313" i="1"/>
  <c r="F313" i="1"/>
  <c r="F312" i="1"/>
  <c r="G312" i="1" s="1"/>
  <c r="D311" i="1"/>
  <c r="G310" i="1"/>
  <c r="F310" i="1"/>
  <c r="F309" i="1"/>
  <c r="G309" i="1" s="1"/>
  <c r="G308" i="1"/>
  <c r="F308" i="1"/>
  <c r="F307" i="1"/>
  <c r="G307" i="1" s="1"/>
  <c r="G306" i="1"/>
  <c r="F306" i="1"/>
  <c r="F305" i="1"/>
  <c r="G305" i="1" s="1"/>
  <c r="G304" i="1"/>
  <c r="F304" i="1"/>
  <c r="F303" i="1"/>
  <c r="G303" i="1" s="1"/>
  <c r="G302" i="1"/>
  <c r="F302" i="1"/>
  <c r="F301" i="1"/>
  <c r="G301" i="1" s="1"/>
  <c r="G300" i="1"/>
  <c r="F300" i="1"/>
  <c r="F299" i="1"/>
  <c r="G299" i="1" s="1"/>
  <c r="G298" i="1"/>
  <c r="F298" i="1"/>
  <c r="F297" i="1"/>
  <c r="G297" i="1" s="1"/>
  <c r="G296" i="1"/>
  <c r="F296" i="1"/>
  <c r="F295" i="1"/>
  <c r="G295" i="1" s="1"/>
  <c r="G294" i="1"/>
  <c r="F294" i="1"/>
  <c r="F293" i="1"/>
  <c r="G293" i="1" s="1"/>
  <c r="G292" i="1"/>
  <c r="F292" i="1"/>
  <c r="F291" i="1"/>
  <c r="G291" i="1" s="1"/>
  <c r="G290" i="1"/>
  <c r="F290" i="1"/>
  <c r="F289" i="1"/>
  <c r="G289" i="1" s="1"/>
  <c r="G288" i="1"/>
  <c r="F288" i="1"/>
  <c r="F287" i="1"/>
  <c r="G287" i="1" s="1"/>
  <c r="G286" i="1"/>
  <c r="F286" i="1"/>
  <c r="F285" i="1"/>
  <c r="G285" i="1" s="1"/>
  <c r="G284" i="1"/>
  <c r="F284" i="1"/>
  <c r="F283" i="1"/>
  <c r="G283" i="1" s="1"/>
  <c r="G282" i="1"/>
  <c r="F282" i="1"/>
  <c r="F281" i="1"/>
  <c r="G281" i="1" s="1"/>
  <c r="G280" i="1"/>
  <c r="F280" i="1"/>
  <c r="F279" i="1"/>
  <c r="G279" i="1" s="1"/>
  <c r="G278" i="1"/>
  <c r="F278" i="1"/>
  <c r="F277" i="1"/>
  <c r="G277" i="1" s="1"/>
  <c r="G276" i="1"/>
  <c r="F276" i="1"/>
  <c r="F275" i="1"/>
  <c r="G275" i="1" s="1"/>
  <c r="F274" i="1"/>
  <c r="G274" i="1" s="1"/>
  <c r="F273" i="1"/>
  <c r="G273" i="1" s="1"/>
  <c r="F272" i="1"/>
  <c r="G272" i="1" s="1"/>
  <c r="F271" i="1"/>
  <c r="G271" i="1" s="1"/>
  <c r="G270" i="1"/>
  <c r="F270" i="1"/>
  <c r="F269" i="1"/>
  <c r="G269" i="1" s="1"/>
  <c r="G268" i="1"/>
  <c r="F268" i="1"/>
  <c r="F267" i="1"/>
  <c r="G267" i="1" s="1"/>
  <c r="F266" i="1"/>
  <c r="G266" i="1" s="1"/>
  <c r="F265" i="1"/>
  <c r="G265" i="1" s="1"/>
  <c r="F264" i="1"/>
  <c r="G264" i="1" s="1"/>
  <c r="F263" i="1"/>
  <c r="G263" i="1" s="1"/>
  <c r="G262" i="1"/>
  <c r="F262" i="1"/>
  <c r="F261" i="1"/>
  <c r="G261" i="1" s="1"/>
  <c r="G260" i="1"/>
  <c r="F260" i="1"/>
  <c r="F259" i="1"/>
  <c r="G259" i="1" s="1"/>
  <c r="F258" i="1"/>
  <c r="G258" i="1" s="1"/>
  <c r="F257" i="1"/>
  <c r="G257" i="1" s="1"/>
  <c r="F256" i="1"/>
  <c r="G256" i="1" s="1"/>
  <c r="F255" i="1"/>
  <c r="G255" i="1" s="1"/>
  <c r="G254" i="1"/>
  <c r="F254" i="1"/>
  <c r="F253" i="1"/>
  <c r="G253" i="1" s="1"/>
  <c r="G252" i="1"/>
  <c r="F252" i="1"/>
  <c r="F251" i="1"/>
  <c r="G251" i="1" s="1"/>
  <c r="F249" i="1"/>
  <c r="G249" i="1" s="1"/>
  <c r="F248" i="1"/>
  <c r="G248" i="1" s="1"/>
  <c r="G247" i="1"/>
  <c r="F247" i="1"/>
  <c r="F246" i="1"/>
  <c r="G246" i="1" s="1"/>
  <c r="G245" i="1"/>
  <c r="F245" i="1"/>
  <c r="F244" i="1"/>
  <c r="G244" i="1" s="1"/>
  <c r="F243" i="1"/>
  <c r="G243" i="1" s="1"/>
  <c r="F241" i="1"/>
  <c r="G241" i="1" s="1"/>
  <c r="G240" i="1"/>
  <c r="F240" i="1"/>
  <c r="F239" i="1"/>
  <c r="G239" i="1" s="1"/>
  <c r="G238" i="1"/>
  <c r="F238" i="1"/>
  <c r="F237" i="1"/>
  <c r="G237" i="1" s="1"/>
  <c r="F236" i="1"/>
  <c r="G236" i="1" s="1"/>
  <c r="F235" i="1"/>
  <c r="G235" i="1" s="1"/>
  <c r="F234" i="1"/>
  <c r="G234" i="1" s="1"/>
  <c r="F233" i="1"/>
  <c r="G233" i="1" s="1"/>
  <c r="G232" i="1"/>
  <c r="F232" i="1"/>
  <c r="F231" i="1"/>
  <c r="G231" i="1" s="1"/>
  <c r="G230" i="1"/>
  <c r="F230" i="1"/>
  <c r="F229" i="1"/>
  <c r="G229" i="1" s="1"/>
  <c r="F228" i="1"/>
  <c r="G228" i="1" s="1"/>
  <c r="F227" i="1"/>
  <c r="G227" i="1" s="1"/>
  <c r="F226" i="1"/>
  <c r="G226" i="1" s="1"/>
  <c r="F225" i="1"/>
  <c r="G225" i="1" s="1"/>
  <c r="G224" i="1"/>
  <c r="F224" i="1"/>
  <c r="F223" i="1"/>
  <c r="G223" i="1" s="1"/>
  <c r="G222" i="1"/>
  <c r="F222" i="1"/>
  <c r="F221" i="1"/>
  <c r="G221" i="1" s="1"/>
  <c r="F220" i="1"/>
  <c r="G220" i="1" s="1"/>
  <c r="F219" i="1"/>
  <c r="G219" i="1" s="1"/>
  <c r="F218" i="1"/>
  <c r="G218" i="1" s="1"/>
  <c r="F217" i="1"/>
  <c r="G217" i="1" s="1"/>
  <c r="G216" i="1"/>
  <c r="F216" i="1"/>
  <c r="F215" i="1"/>
  <c r="G215" i="1" s="1"/>
  <c r="G214" i="1"/>
  <c r="F214" i="1"/>
  <c r="F213" i="1"/>
  <c r="G213" i="1" s="1"/>
  <c r="F212" i="1"/>
  <c r="G212" i="1" s="1"/>
  <c r="F211" i="1"/>
  <c r="G211" i="1" s="1"/>
  <c r="F210" i="1"/>
  <c r="G210" i="1" s="1"/>
  <c r="F209" i="1"/>
  <c r="G209" i="1" s="1"/>
  <c r="G208" i="1"/>
  <c r="F208" i="1"/>
  <c r="F207" i="1"/>
  <c r="G207" i="1" s="1"/>
  <c r="G206" i="1"/>
  <c r="F206" i="1"/>
  <c r="F205" i="1"/>
  <c r="G205" i="1" s="1"/>
  <c r="F204" i="1"/>
  <c r="G204" i="1" s="1"/>
  <c r="F203" i="1"/>
  <c r="G203" i="1" s="1"/>
  <c r="F202" i="1"/>
  <c r="G202" i="1" s="1"/>
  <c r="E202" i="1"/>
  <c r="G201" i="1"/>
  <c r="F201" i="1"/>
  <c r="G200" i="1"/>
  <c r="F200" i="1"/>
  <c r="G199" i="1"/>
  <c r="F199" i="1"/>
  <c r="G198" i="1"/>
  <c r="F198" i="1"/>
  <c r="G197" i="1"/>
  <c r="F197" i="1"/>
  <c r="D196" i="1"/>
  <c r="F196" i="1" s="1"/>
  <c r="G196" i="1" s="1"/>
  <c r="G195" i="1"/>
  <c r="F195" i="1"/>
  <c r="F194" i="1"/>
  <c r="G194" i="1" s="1"/>
  <c r="G193" i="1"/>
  <c r="F193" i="1"/>
  <c r="F192" i="1"/>
  <c r="G192" i="1" s="1"/>
  <c r="F191" i="1"/>
  <c r="G191" i="1" s="1"/>
  <c r="F190" i="1"/>
  <c r="G190" i="1" s="1"/>
  <c r="F189" i="1"/>
  <c r="G189" i="1" s="1"/>
  <c r="F188" i="1"/>
  <c r="G188" i="1" s="1"/>
  <c r="G187" i="1"/>
  <c r="F187" i="1"/>
  <c r="F186" i="1"/>
  <c r="G186" i="1" s="1"/>
  <c r="E185" i="1"/>
  <c r="G184" i="1"/>
  <c r="F184" i="1"/>
  <c r="F183" i="1"/>
  <c r="G183" i="1" s="1"/>
  <c r="F182" i="1"/>
  <c r="G182" i="1" s="1"/>
  <c r="F181" i="1"/>
  <c r="G181" i="1" s="1"/>
  <c r="F180" i="1"/>
  <c r="G180" i="1" s="1"/>
  <c r="F179" i="1"/>
  <c r="G179" i="1" s="1"/>
  <c r="G178" i="1"/>
  <c r="F178" i="1"/>
  <c r="F177" i="1"/>
  <c r="G177" i="1" s="1"/>
  <c r="G176" i="1"/>
  <c r="F176" i="1"/>
  <c r="F175" i="1"/>
  <c r="G175" i="1" s="1"/>
  <c r="F174" i="1"/>
  <c r="G174" i="1" s="1"/>
  <c r="F173" i="1"/>
  <c r="G173" i="1" s="1"/>
  <c r="F172" i="1"/>
  <c r="G172" i="1" s="1"/>
  <c r="F171" i="1"/>
  <c r="G171" i="1" s="1"/>
  <c r="G170" i="1"/>
  <c r="F170" i="1"/>
  <c r="F169" i="1"/>
  <c r="G169" i="1" s="1"/>
  <c r="G168" i="1"/>
  <c r="F168" i="1"/>
  <c r="E167" i="1"/>
  <c r="F167" i="1" s="1"/>
  <c r="G167" i="1" s="1"/>
  <c r="D167" i="1"/>
  <c r="F165" i="1"/>
  <c r="G165" i="1" s="1"/>
  <c r="G164" i="1"/>
  <c r="F164" i="1"/>
  <c r="F163" i="1"/>
  <c r="G163" i="1" s="1"/>
  <c r="G162" i="1"/>
  <c r="F162" i="1"/>
  <c r="F161" i="1"/>
  <c r="G161" i="1" s="1"/>
  <c r="G158" i="1"/>
  <c r="F158" i="1"/>
  <c r="F157" i="1"/>
  <c r="G157" i="1" s="1"/>
  <c r="G156" i="1"/>
  <c r="F156" i="1"/>
  <c r="E154" i="1"/>
  <c r="G153" i="1"/>
  <c r="F153" i="1"/>
  <c r="F152" i="1"/>
  <c r="G152" i="1" s="1"/>
  <c r="G151" i="1"/>
  <c r="F151" i="1"/>
  <c r="F150" i="1"/>
  <c r="G150" i="1" s="1"/>
  <c r="G149" i="1"/>
  <c r="F149" i="1"/>
  <c r="F148" i="1"/>
  <c r="G148" i="1" s="1"/>
  <c r="G147" i="1"/>
  <c r="F147" i="1"/>
  <c r="F146" i="1"/>
  <c r="G146" i="1" s="1"/>
  <c r="G144" i="1"/>
  <c r="F144" i="1"/>
  <c r="F143" i="1"/>
  <c r="G143" i="1" s="1"/>
  <c r="G142" i="1"/>
  <c r="F142" i="1"/>
  <c r="F141" i="1"/>
  <c r="G141" i="1" s="1"/>
  <c r="G140" i="1"/>
  <c r="F140" i="1"/>
  <c r="F138" i="1"/>
  <c r="G138" i="1" s="1"/>
  <c r="G137" i="1"/>
  <c r="F137" i="1"/>
  <c r="F136" i="1"/>
  <c r="G136" i="1" s="1"/>
  <c r="G135" i="1"/>
  <c r="F135" i="1"/>
  <c r="F134" i="1"/>
  <c r="G134" i="1" s="1"/>
  <c r="G133" i="1"/>
  <c r="F133" i="1"/>
  <c r="F132" i="1"/>
  <c r="G132" i="1" s="1"/>
  <c r="G131" i="1"/>
  <c r="F131" i="1"/>
  <c r="F130" i="1"/>
  <c r="G130" i="1" s="1"/>
  <c r="G129" i="1"/>
  <c r="F129" i="1"/>
  <c r="F128" i="1"/>
  <c r="G128" i="1" s="1"/>
  <c r="G127" i="1"/>
  <c r="F127" i="1"/>
  <c r="F126" i="1"/>
  <c r="G126" i="1" s="1"/>
  <c r="G125" i="1"/>
  <c r="F125" i="1"/>
  <c r="F124" i="1"/>
  <c r="G124" i="1" s="1"/>
  <c r="E124" i="1"/>
  <c r="D124" i="1"/>
  <c r="F123" i="1"/>
  <c r="G123" i="1" s="1"/>
  <c r="G122" i="1"/>
  <c r="F122" i="1"/>
  <c r="F121" i="1"/>
  <c r="G121" i="1" s="1"/>
  <c r="G120" i="1"/>
  <c r="F120" i="1"/>
  <c r="F119" i="1"/>
  <c r="G119" i="1" s="1"/>
  <c r="G118" i="1"/>
  <c r="F118" i="1"/>
  <c r="F117" i="1"/>
  <c r="G117" i="1" s="1"/>
  <c r="G116" i="1"/>
  <c r="F116" i="1"/>
  <c r="F114" i="1"/>
  <c r="G114" i="1" s="1"/>
  <c r="G113" i="1"/>
  <c r="F113" i="1"/>
  <c r="F112" i="1"/>
  <c r="G112" i="1" s="1"/>
  <c r="G111" i="1"/>
  <c r="F111" i="1"/>
  <c r="F110" i="1"/>
  <c r="G110" i="1" s="1"/>
  <c r="D108" i="1"/>
  <c r="F108" i="1" s="1"/>
  <c r="G108" i="1" s="1"/>
  <c r="G107" i="1"/>
  <c r="F107" i="1"/>
  <c r="F106" i="1"/>
  <c r="G106" i="1" s="1"/>
  <c r="G105" i="1"/>
  <c r="F105" i="1"/>
  <c r="D105" i="1"/>
  <c r="F104" i="1"/>
  <c r="G104" i="1" s="1"/>
  <c r="E103" i="1"/>
  <c r="F103" i="1" s="1"/>
  <c r="G103" i="1" s="1"/>
  <c r="D103" i="1"/>
  <c r="D96" i="1" s="1"/>
  <c r="G102" i="1"/>
  <c r="F102" i="1"/>
  <c r="F101" i="1"/>
  <c r="G101" i="1" s="1"/>
  <c r="G100" i="1"/>
  <c r="F100" i="1"/>
  <c r="F99" i="1"/>
  <c r="G99" i="1" s="1"/>
  <c r="G98" i="1"/>
  <c r="F98" i="1"/>
  <c r="F97" i="1"/>
  <c r="G97" i="1" s="1"/>
  <c r="E96" i="1"/>
  <c r="G95" i="1"/>
  <c r="F95" i="1"/>
  <c r="F94" i="1"/>
  <c r="G94" i="1" s="1"/>
  <c r="G93" i="1"/>
  <c r="F93" i="1"/>
  <c r="F92" i="1"/>
  <c r="G92" i="1" s="1"/>
  <c r="G91" i="1"/>
  <c r="F91" i="1"/>
  <c r="F90" i="1"/>
  <c r="G90" i="1" s="1"/>
  <c r="G89" i="1"/>
  <c r="F89" i="1"/>
  <c r="F88" i="1"/>
  <c r="G88" i="1" s="1"/>
  <c r="G86" i="1"/>
  <c r="F86" i="1"/>
  <c r="F85" i="1"/>
  <c r="G85" i="1" s="1"/>
  <c r="G84" i="1"/>
  <c r="F84" i="1"/>
  <c r="F83" i="1"/>
  <c r="G83" i="1" s="1"/>
  <c r="G82" i="1"/>
  <c r="F82" i="1"/>
  <c r="F80" i="1"/>
  <c r="G80" i="1" s="1"/>
  <c r="G79" i="1"/>
  <c r="F79" i="1"/>
  <c r="F78" i="1"/>
  <c r="G78" i="1" s="1"/>
  <c r="E77" i="1"/>
  <c r="F77" i="1" s="1"/>
  <c r="G77" i="1" s="1"/>
  <c r="D77" i="1"/>
  <c r="D38" i="1" s="1"/>
  <c r="G76" i="1"/>
  <c r="F76" i="1"/>
  <c r="F75" i="1"/>
  <c r="G75" i="1" s="1"/>
  <c r="G74" i="1"/>
  <c r="F74" i="1"/>
  <c r="F73" i="1"/>
  <c r="G73" i="1" s="1"/>
  <c r="E73" i="1"/>
  <c r="D73" i="1"/>
  <c r="F72" i="1"/>
  <c r="G72" i="1" s="1"/>
  <c r="G71" i="1"/>
  <c r="F71" i="1"/>
  <c r="F70" i="1"/>
  <c r="G70" i="1" s="1"/>
  <c r="E70" i="1"/>
  <c r="E38" i="1" s="1"/>
  <c r="D70" i="1"/>
  <c r="F69" i="1"/>
  <c r="G69" i="1" s="1"/>
  <c r="G68" i="1"/>
  <c r="F68" i="1"/>
  <c r="F67" i="1"/>
  <c r="G67" i="1" s="1"/>
  <c r="G66" i="1"/>
  <c r="F66" i="1"/>
  <c r="F65" i="1"/>
  <c r="G65" i="1" s="1"/>
  <c r="G64" i="1"/>
  <c r="F64" i="1"/>
  <c r="F63" i="1"/>
  <c r="G63" i="1" s="1"/>
  <c r="G62" i="1"/>
  <c r="F62" i="1"/>
  <c r="F61" i="1"/>
  <c r="G61" i="1" s="1"/>
  <c r="G60" i="1"/>
  <c r="F60" i="1"/>
  <c r="F59" i="1"/>
  <c r="G59" i="1" s="1"/>
  <c r="G58" i="1"/>
  <c r="F58" i="1"/>
  <c r="C58" i="1"/>
  <c r="G57" i="1"/>
  <c r="F57" i="1"/>
  <c r="F56" i="1"/>
  <c r="G56" i="1" s="1"/>
  <c r="G55" i="1"/>
  <c r="F55" i="1"/>
  <c r="F54" i="1"/>
  <c r="G54" i="1" s="1"/>
  <c r="G53" i="1"/>
  <c r="F53" i="1"/>
  <c r="E53" i="1"/>
  <c r="D53" i="1"/>
  <c r="G52" i="1"/>
  <c r="F52" i="1"/>
  <c r="F51" i="1"/>
  <c r="G51" i="1" s="1"/>
  <c r="G50" i="1"/>
  <c r="F50" i="1"/>
  <c r="F49" i="1"/>
  <c r="G49" i="1" s="1"/>
  <c r="G48" i="1"/>
  <c r="F48" i="1"/>
  <c r="F47" i="1"/>
  <c r="G47" i="1" s="1"/>
  <c r="G46" i="1"/>
  <c r="F46" i="1"/>
  <c r="F45" i="1"/>
  <c r="G45" i="1" s="1"/>
  <c r="G44" i="1"/>
  <c r="F44" i="1"/>
  <c r="F43" i="1"/>
  <c r="G43" i="1" s="1"/>
  <c r="G42" i="1"/>
  <c r="F42" i="1"/>
  <c r="F41" i="1"/>
  <c r="G41" i="1" s="1"/>
  <c r="G40" i="1"/>
  <c r="F40" i="1"/>
  <c r="F39" i="1"/>
  <c r="G39" i="1" s="1"/>
  <c r="G37" i="1"/>
  <c r="F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G25" i="1"/>
  <c r="F25" i="1"/>
  <c r="G24" i="1"/>
  <c r="F23" i="1"/>
  <c r="G23" i="1" s="1"/>
  <c r="E23" i="1"/>
  <c r="D23" i="1"/>
  <c r="D81" i="1" s="1"/>
  <c r="D87" i="1" s="1"/>
  <c r="D109" i="1" l="1"/>
  <c r="E81" i="1"/>
  <c r="F96" i="1"/>
  <c r="G96" i="1" s="1"/>
  <c r="F38" i="1"/>
  <c r="G38" i="1" s="1"/>
  <c r="E345" i="1"/>
  <c r="F345" i="1" s="1"/>
  <c r="G345" i="1" s="1"/>
  <c r="F340" i="1"/>
  <c r="G340" i="1" s="1"/>
  <c r="E374" i="1"/>
  <c r="F399" i="1"/>
  <c r="G399" i="1" s="1"/>
  <c r="E109" i="1"/>
  <c r="D185" i="1"/>
  <c r="F185" i="1" s="1"/>
  <c r="G185" i="1" s="1"/>
  <c r="F341" i="1"/>
  <c r="G341" i="1" s="1"/>
  <c r="E311" i="1"/>
  <c r="F311" i="1" s="1"/>
  <c r="G311" i="1" s="1"/>
  <c r="E242" i="1"/>
  <c r="E250" i="1" l="1"/>
  <c r="D242" i="1"/>
  <c r="D250" i="1" s="1"/>
  <c r="E160" i="1"/>
  <c r="F109" i="1"/>
  <c r="G109" i="1" s="1"/>
  <c r="E115" i="1"/>
  <c r="E87" i="1"/>
  <c r="F87" i="1" s="1"/>
  <c r="G87" i="1" s="1"/>
  <c r="F81" i="1"/>
  <c r="G81" i="1" s="1"/>
  <c r="E373" i="1"/>
  <c r="F373" i="1" s="1"/>
  <c r="G373" i="1" s="1"/>
  <c r="F374" i="1"/>
  <c r="G374" i="1" s="1"/>
  <c r="D139" i="1"/>
  <c r="D145" i="1" s="1"/>
  <c r="D155" i="1" s="1"/>
  <c r="D115" i="1"/>
  <c r="D160" i="1"/>
  <c r="D159" i="1" s="1"/>
  <c r="E159" i="1" l="1"/>
  <c r="F159" i="1" s="1"/>
  <c r="G159" i="1" s="1"/>
  <c r="F160" i="1"/>
  <c r="G160" i="1" s="1"/>
  <c r="D154" i="1"/>
  <c r="F154" i="1" s="1"/>
  <c r="G154" i="1" s="1"/>
  <c r="F155" i="1"/>
  <c r="G155" i="1" s="1"/>
  <c r="E145" i="1"/>
  <c r="F115" i="1"/>
  <c r="G115" i="1" s="1"/>
  <c r="F242" i="1"/>
  <c r="G242" i="1" s="1"/>
  <c r="F250" i="1"/>
  <c r="G250" i="1" s="1"/>
  <c r="F145" i="1" l="1"/>
  <c r="G145" i="1" s="1"/>
  <c r="E139" i="1"/>
  <c r="F139" i="1" s="1"/>
  <c r="G139" i="1" s="1"/>
</calcChain>
</file>

<file path=xl/sharedStrings.xml><?xml version="1.0" encoding="utf-8"?>
<sst xmlns="http://schemas.openxmlformats.org/spreadsheetml/2006/main" count="2490" uniqueCount="704">
  <si>
    <t>Приложение № 20</t>
  </si>
  <si>
    <t>к приказу Минэнерго России</t>
  </si>
  <si>
    <t>от « 25 » апреля 2018 г. № 320</t>
  </si>
  <si>
    <t>Форма 20. Отчет об исполнении финансового плана субъекта электроэнергетики (квартальный)</t>
  </si>
  <si>
    <r>
      <t xml:space="preserve">Инвестиционная программа  </t>
    </r>
    <r>
      <rPr>
        <u/>
        <sz val="14"/>
        <color theme="1"/>
        <rFont val="Times New Roman"/>
        <family val="1"/>
        <charset val="204"/>
      </rPr>
      <t>Общества с ограниченной ответственностью "Красноярский жилищно-коммунальный комплекс"</t>
    </r>
  </si>
  <si>
    <t xml:space="preserve">                          полное наименование субъекта электроэнергетики</t>
  </si>
  <si>
    <r>
      <t xml:space="preserve">Субъект Российской Федерации: </t>
    </r>
    <r>
      <rPr>
        <u/>
        <sz val="14"/>
        <color theme="1"/>
        <rFont val="Times New Roman"/>
        <family val="1"/>
        <charset val="204"/>
      </rPr>
      <t>Красноярский Край</t>
    </r>
  </si>
  <si>
    <t xml:space="preserve">                    Год раскрытия (предоставления) информации: 9 месяцев 2018 года</t>
  </si>
  <si>
    <r>
      <t xml:space="preserve">Утвержденные плановые значения показателей приведены в соответствии с </t>
    </r>
    <r>
      <rPr>
        <u/>
        <sz val="14"/>
        <color theme="1"/>
        <rFont val="Times New Roman"/>
        <family val="1"/>
        <charset val="204"/>
      </rPr>
      <t>приказом от 27.10.2017 № 08-111</t>
    </r>
  </si>
  <si>
    <t xml:space="preserve">    реквизиты решения органа исполнительной власти, утвердившего инвестиционную программу</t>
  </si>
  <si>
    <t xml:space="preserve"> </t>
  </si>
  <si>
    <t xml:space="preserve">1. Финансово-экономическая модель деятельности субъекта электроэнергетики </t>
  </si>
  <si>
    <t>№ п/п</t>
  </si>
  <si>
    <t>Показатель</t>
  </si>
  <si>
    <t>Ед. изм.</t>
  </si>
  <si>
    <t>Отчетный год N</t>
  </si>
  <si>
    <t>Отклонение от плановых значений по итогам отчетного периода</t>
  </si>
  <si>
    <t>Причины отклонений</t>
  </si>
  <si>
    <t xml:space="preserve">План </t>
  </si>
  <si>
    <t>Факт</t>
  </si>
  <si>
    <t>в ед. измерений</t>
  </si>
  <si>
    <t>в процентах, %</t>
  </si>
  <si>
    <t>6</t>
  </si>
  <si>
    <t>БЮДЖЕТ ДОХОДОВ И РАСХОДОВ</t>
  </si>
  <si>
    <t>I</t>
  </si>
  <si>
    <t>Выручка от реализации товаров (работ, услуг) всего, в том числе*:</t>
  </si>
  <si>
    <t>млн. рублей</t>
  </si>
  <si>
    <t>нд</t>
  </si>
  <si>
    <t>1.1</t>
  </si>
  <si>
    <t xml:space="preserve">Производство и поставка электрической энергии и мощности всего, в том числе: </t>
  </si>
  <si>
    <t>1.1.1</t>
  </si>
  <si>
    <t>производство и поставка электрической энергии на оптовом рынке электрической энергии и мощности</t>
  </si>
  <si>
    <t>1.1.2</t>
  </si>
  <si>
    <t>производство и поставка электрической мощности на оптовом рынке электрической энергии и мощности</t>
  </si>
  <si>
    <t>1.1.3</t>
  </si>
  <si>
    <t>производство и поставка электрической энергии (мощности) на розничных рынках электрической энергии</t>
  </si>
  <si>
    <t>1.2</t>
  </si>
  <si>
    <t>Производство и поставка тепловой энергии (мощности)</t>
  </si>
  <si>
    <t>1.3</t>
  </si>
  <si>
    <t>Оказание услуг по передаче электрической энергии</t>
  </si>
  <si>
    <t>1.4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</si>
  <si>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</si>
  <si>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</si>
  <si>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</si>
  <si>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</si>
  <si>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</si>
  <si>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</si>
  <si>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</si>
  <si>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</si>
  <si>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</si>
  <si>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</si>
  <si>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 xml:space="preserve">в части управления технологическими режимами </t>
  </si>
  <si>
    <t>1.8.2</t>
  </si>
  <si>
    <t>в части обеспечения надежности</t>
  </si>
  <si>
    <t>1.9</t>
  </si>
  <si>
    <t>Прочая деятельность</t>
  </si>
  <si>
    <t>II</t>
  </si>
  <si>
    <t>Себестоимость товаров (работ, услуг), коммерческие и управленческие расходы всего, в том числе:</t>
  </si>
  <si>
    <t>2.1</t>
  </si>
  <si>
    <t>2.1.1</t>
  </si>
  <si>
    <t>2.1.2</t>
  </si>
  <si>
    <t>2.1.3</t>
  </si>
  <si>
    <t>2.2</t>
  </si>
  <si>
    <t>2.3</t>
  </si>
  <si>
    <t>Двухст тариф (сод) НН</t>
  </si>
  <si>
    <t>2.4</t>
  </si>
  <si>
    <t>2.5</t>
  </si>
  <si>
    <t>2.6</t>
  </si>
  <si>
    <t>2.7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</si>
  <si>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</si>
  <si>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</si>
  <si>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</si>
  <si>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</si>
  <si>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</si>
  <si>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</si>
  <si>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</si>
  <si>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</si>
  <si>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</si>
  <si>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</si>
  <si>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</si>
  <si>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</si>
  <si>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</si>
  <si>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</si>
  <si>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</si>
  <si>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</si>
  <si>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</si>
  <si>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</si>
  <si>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</si>
  <si>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</si>
  <si>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</si>
  <si>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</si>
  <si>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</si>
  <si>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</si>
  <si>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</si>
  <si>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</si>
  <si>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</si>
  <si>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</si>
  <si>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</si>
  <si>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</si>
  <si>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</si>
  <si>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</si>
  <si>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</si>
  <si>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</si>
  <si>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</si>
  <si>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</si>
  <si>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</si>
  <si>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2.5.1</t>
  </si>
  <si>
    <t>налог на имущество организации</t>
  </si>
  <si>
    <t>Изменение учетной политики в 2018 году.</t>
  </si>
  <si>
    <t>2.5.2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</si>
  <si>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</si>
  <si>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</si>
  <si>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</si>
  <si>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</si>
  <si>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</si>
  <si>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</si>
  <si>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</si>
  <si>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</si>
  <si>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</si>
  <si>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</si>
  <si>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</si>
  <si>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</si>
  <si>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</si>
  <si>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</si>
  <si>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</si>
  <si>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</si>
  <si>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</si>
  <si>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</si>
  <si>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</si>
  <si>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</si>
  <si>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</si>
  <si>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</si>
  <si>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</si>
  <si>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</si>
  <si>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</si>
  <si>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</si>
  <si>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</si>
  <si>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</si>
  <si>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</si>
  <si>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</si>
  <si>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</si>
  <si>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</si>
  <si>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</si>
  <si>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</si>
  <si>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</si>
  <si>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4.1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</si>
  <si>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</si>
  <si>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</si>
  <si>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</si>
  <si>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</si>
  <si>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</si>
  <si>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</si>
  <si>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</si>
  <si>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</si>
  <si>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</si>
  <si>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</si>
  <si>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</si>
  <si>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</si>
  <si>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</si>
  <si>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</si>
  <si>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</si>
  <si>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</si>
  <si>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</si>
  <si>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</si>
  <si>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</si>
  <si>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</si>
  <si>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</si>
  <si>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</si>
  <si>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</si>
  <si>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</si>
  <si>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5.1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</si>
  <si>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</si>
  <si>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</si>
  <si>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</si>
  <si>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</si>
  <si>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5.2</t>
  </si>
  <si>
    <t>5.3</t>
  </si>
  <si>
    <t>5.4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</si>
  <si>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</si>
  <si>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</si>
  <si>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</si>
  <si>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</si>
  <si>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</si>
  <si>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</si>
  <si>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</si>
  <si>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</si>
  <si>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</si>
  <si>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</t>
  </si>
  <si>
    <t>6.1.1</t>
  </si>
  <si>
    <t>6.1.2</t>
  </si>
  <si>
    <t>6.1.3</t>
  </si>
  <si>
    <t>6.2</t>
  </si>
  <si>
    <t>Производство и поставка тепловой энергии (мощности);</t>
  </si>
  <si>
    <t>6.3</t>
  </si>
  <si>
    <t>Оказание услуг по передаче электрической энергии;</t>
  </si>
  <si>
    <t>6.4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</si>
  <si>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</si>
  <si>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</si>
  <si>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</si>
  <si>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</si>
  <si>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</si>
  <si>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</si>
  <si>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</si>
  <si>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</si>
  <si>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</si>
  <si>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</si>
  <si>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</si>
  <si>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</si>
  <si>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</si>
  <si>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</si>
  <si>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</si>
  <si>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</t>
  </si>
  <si>
    <t>7.1.1</t>
  </si>
  <si>
    <t>7.1.2</t>
  </si>
  <si>
    <t>7.1.3</t>
  </si>
  <si>
    <t>7.2</t>
  </si>
  <si>
    <t>7.3</t>
  </si>
  <si>
    <t>7.4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</si>
  <si>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</si>
  <si>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</si>
  <si>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</si>
  <si>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</si>
  <si>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</si>
  <si>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</si>
  <si>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</si>
  <si>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</si>
  <si>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</si>
  <si>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8.1</t>
  </si>
  <si>
    <t>На инвестиции</t>
  </si>
  <si>
    <t>8.2</t>
  </si>
  <si>
    <t>Резервный фонд</t>
  </si>
  <si>
    <t>8.3</t>
  </si>
  <si>
    <t>Выплата дивидендов</t>
  </si>
  <si>
    <t>8.4</t>
  </si>
  <si>
    <t>Остаток на развитие</t>
  </si>
  <si>
    <t>IX</t>
  </si>
  <si>
    <t>-</t>
  </si>
  <si>
    <t>9.1</t>
  </si>
  <si>
    <t>Прибыль до налогообложения без учета процентов к уплате и амортизации (строкаV + строка 4.2.2 + строка II.IV)</t>
  </si>
  <si>
    <t>9.2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</si>
  <si>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</si>
  <si>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</si>
  <si>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</si>
  <si>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9.3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</si>
  <si>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</si>
  <si>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</si>
  <si>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</si>
  <si>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9.4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</si>
  <si>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</si>
  <si>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</si>
  <si>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</si>
  <si>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</si>
  <si>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</t>
  </si>
  <si>
    <t>10.1.1</t>
  </si>
  <si>
    <t>10.1.2</t>
  </si>
  <si>
    <t>10.1.3</t>
  </si>
  <si>
    <t>10.2</t>
  </si>
  <si>
    <t>10.3</t>
  </si>
  <si>
    <t>10.4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</si>
  <si>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</si>
  <si>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</si>
  <si>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</si>
  <si>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</si>
  <si>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</si>
  <si>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</si>
  <si>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</si>
  <si>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</si>
  <si>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</si>
  <si>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</si>
  <si>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</si>
  <si>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</si>
  <si>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</si>
  <si>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</si>
  <si>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</si>
  <si>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</si>
  <si>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</si>
  <si>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</si>
  <si>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</si>
  <si>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</si>
  <si>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</si>
  <si>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</si>
  <si>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</si>
  <si>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</si>
  <si>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</si>
  <si>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</si>
  <si>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</si>
  <si>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</si>
  <si>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</si>
  <si>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</si>
  <si>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</si>
  <si>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</si>
  <si>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</si>
  <si>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</si>
  <si>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</si>
  <si>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</si>
  <si>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</si>
  <si>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</si>
  <si>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</si>
  <si>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</si>
  <si>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</si>
  <si>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</si>
  <si>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</si>
  <si>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</si>
  <si>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</si>
  <si>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</si>
  <si>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</si>
  <si>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</si>
  <si>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</si>
  <si>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</si>
  <si>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</si>
  <si>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</si>
  <si>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</si>
  <si>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</si>
  <si>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</si>
  <si>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</si>
  <si>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</si>
  <si>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</si>
  <si>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средства федерального бюджета</t>
  </si>
  <si>
    <t>12.2.1.2</t>
  </si>
  <si>
    <t>средства консолидированного бюджета субъекта Российской Федерации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</si>
  <si>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</si>
  <si>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</si>
  <si>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</si>
  <si>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</si>
  <si>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</si>
  <si>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</si>
  <si>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</si>
  <si>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</si>
  <si>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</si>
  <si>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</si>
  <si>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</si>
  <si>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</si>
  <si>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</si>
  <si>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</si>
  <si>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</si>
  <si>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</si>
  <si>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</si>
  <si>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</si>
  <si>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</si>
  <si>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</si>
  <si>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</si>
  <si>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</si>
  <si>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</si>
  <si>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</si>
  <si>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</si>
  <si>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</si>
  <si>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</si>
  <si>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</si>
  <si>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</si>
  <si>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</si>
  <si>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</si>
  <si>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</si>
  <si>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</si>
  <si>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</si>
  <si>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</si>
  <si>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</si>
  <si>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</si>
  <si>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</si>
  <si>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</si>
  <si>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</si>
  <si>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</si>
  <si>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</si>
  <si>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</si>
  <si>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</si>
  <si>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</si>
  <si>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</si>
  <si>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</si>
  <si>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</si>
  <si>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</si>
  <si>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</si>
  <si>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</si>
  <si>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</si>
  <si>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</si>
  <si>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</si>
  <si>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</si>
  <si>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</si>
  <si>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</si>
  <si>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</si>
  <si>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</si>
  <si>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</si>
  <si>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</si>
  <si>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</si>
  <si>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</si>
  <si>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</si>
  <si>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</si>
  <si>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</si>
  <si>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</si>
  <si>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</si>
  <si>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</si>
  <si>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</si>
  <si>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</si>
  <si>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</si>
  <si>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</si>
  <si>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</si>
  <si>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</si>
  <si>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</si>
  <si>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</si>
  <si>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</si>
  <si>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</si>
  <si>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</si>
  <si>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</si>
  <si>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</si>
  <si>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</si>
  <si>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</si>
  <si>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</si>
  <si>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</si>
  <si>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</si>
  <si>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</si>
  <si>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</si>
  <si>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</si>
  <si>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</si>
  <si>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</si>
  <si>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</si>
  <si>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</si>
  <si>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</si>
  <si>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</si>
  <si>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</si>
  <si>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</si>
  <si>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</si>
  <si>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</si>
  <si>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</si>
  <si>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оказание услуг по передаче электрической энергии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</si>
  <si>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</si>
  <si>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</si>
  <si>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</si>
  <si>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</si>
  <si>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</si>
  <si>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</si>
  <si>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</si>
  <si>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</si>
  <si>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реализация электрической энергии и мощности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</si>
  <si>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</si>
  <si>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</si>
  <si>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</si>
  <si>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</si>
  <si>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</si>
  <si>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</si>
  <si>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</si>
  <si>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</si>
  <si>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</si>
  <si>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</si>
  <si>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</si>
  <si>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</si>
  <si>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</si>
  <si>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</si>
  <si>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</si>
  <si>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</si>
  <si>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</si>
  <si>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</si>
  <si>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</si>
  <si>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</si>
  <si>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</si>
  <si>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</si>
  <si>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</si>
  <si>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</si>
  <si>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</si>
  <si>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</si>
  <si>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</si>
  <si>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</si>
  <si>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</si>
  <si>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</si>
  <si>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</si>
  <si>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</si>
  <si>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</si>
  <si>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</si>
  <si>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</si>
  <si>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</si>
  <si>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</si>
  <si>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</si>
  <si>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</si>
  <si>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</si>
  <si>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</si>
  <si>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</si>
  <si>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</si>
  <si>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</si>
  <si>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</si>
  <si>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</si>
  <si>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</si>
  <si>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</si>
  <si>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%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</si>
  <si>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</si>
  <si>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</si>
  <si>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</si>
  <si>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</si>
  <si>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</si>
  <si>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</si>
  <si>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</si>
  <si>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</si>
  <si>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</si>
  <si>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</si>
  <si>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</si>
  <si>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</si>
  <si>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</si>
  <si>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</si>
  <si>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</si>
  <si>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</si>
  <si>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</si>
  <si>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</si>
  <si>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</si>
  <si>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</si>
  <si>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</si>
  <si>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</si>
  <si>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</si>
  <si>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</si>
  <si>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</si>
  <si>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</si>
  <si>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</si>
  <si>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</si>
  <si>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МВт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</si>
  <si>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</si>
  <si>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</si>
  <si>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</si>
  <si>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</si>
  <si>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</si>
  <si>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</si>
  <si>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</si>
  <si>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</si>
  <si>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</si>
  <si>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</si>
  <si>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</si>
  <si>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</si>
  <si>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</si>
  <si>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</si>
  <si>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</si>
  <si>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</si>
  <si>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</si>
  <si>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</si>
  <si>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</si>
  <si>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</si>
  <si>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</si>
  <si>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</si>
  <si>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</si>
  <si>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</si>
  <si>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</si>
  <si>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</si>
  <si>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</si>
  <si>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</si>
  <si>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</si>
  <si>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</si>
  <si>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</si>
  <si>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</si>
  <si>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</si>
  <si>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</si>
  <si>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</si>
  <si>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</si>
  <si>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</si>
  <si>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</si>
  <si>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</si>
  <si>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</si>
  <si>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</si>
  <si>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</si>
  <si>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</si>
  <si>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</si>
  <si>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В плане учтены только нормативные потери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</si>
  <si>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</si>
  <si>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</si>
  <si>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</si>
  <si>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</si>
  <si>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</si>
  <si>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</si>
  <si>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</si>
  <si>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</si>
  <si>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</si>
  <si>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</si>
  <si>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</si>
  <si>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</si>
  <si>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</si>
  <si>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</si>
  <si>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</si>
  <si>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</si>
  <si>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</si>
  <si>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</si>
  <si>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</si>
  <si>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</si>
  <si>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</si>
  <si>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</si>
  <si>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</si>
  <si>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</si>
  <si>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</si>
  <si>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</si>
  <si>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</si>
  <si>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</si>
  <si>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</si>
  <si>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</si>
  <si>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</si>
  <si>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</si>
  <si>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</si>
  <si>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</si>
  <si>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</si>
  <si>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</si>
  <si>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</si>
  <si>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</si>
  <si>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</si>
  <si>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</si>
  <si>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</si>
  <si>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</si>
  <si>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</si>
  <si>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</si>
  <si>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>чел.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</si>
  <si>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</si>
  <si>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</si>
  <si>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</si>
  <si>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</si>
  <si>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</si>
  <si>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</si>
  <si>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</si>
  <si>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</si>
  <si>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</si>
  <si>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</si>
  <si>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</si>
  <si>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</si>
  <si>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</si>
  <si>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</si>
  <si>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</si>
  <si>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</si>
  <si>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</si>
  <si>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</si>
  <si>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</si>
  <si>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</si>
  <si>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</si>
  <si>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</si>
  <si>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</si>
  <si>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</si>
  <si>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</si>
  <si>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</si>
  <si>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</si>
  <si>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</si>
  <si>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</si>
  <si>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</si>
  <si>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</si>
  <si>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</si>
  <si>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</si>
  <si>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</si>
  <si>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</si>
  <si>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</si>
  <si>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</si>
  <si>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</si>
  <si>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1.2.1</t>
  </si>
  <si>
    <t>текущая амортизация, учтенная в ценах (тарифах) всего, в том числе:</t>
  </si>
  <si>
    <t>1.2.1.1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</si>
  <si>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</si>
  <si>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</si>
  <si>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</si>
  <si>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</si>
  <si>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</si>
  <si>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</si>
  <si>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</si>
  <si>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</si>
  <si>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</si>
  <si>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</si>
  <si>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</si>
  <si>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</si>
  <si>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</si>
  <si>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</si>
  <si>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</si>
  <si>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</si>
  <si>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</si>
  <si>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1.2.3.1.1</t>
  </si>
  <si>
    <t>1.2.3.1.2.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</si>
  <si>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</si>
  <si>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</si>
  <si>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</si>
  <si>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</si>
  <si>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</si>
  <si>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</si>
  <si>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</si>
  <si>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</si>
  <si>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</si>
  <si>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Возврат налога на добавленную стоимость****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</si>
  <si>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</si>
  <si>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</si>
  <si>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</si>
  <si>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</si>
  <si>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</si>
  <si>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</si>
  <si>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</si>
  <si>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</si>
  <si>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</si>
  <si>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</si>
  <si>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</si>
  <si>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2.5.1.1</t>
  </si>
  <si>
    <t>в том числе средства федерального бюджета, недоиспользованные в прошлых периодах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</si>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</sst>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 CYR"/>
    </font>
    <font>
      <sz val="12"/>
      <name val="Times New Roman CYR"/>
    </font>
    <font>
      <sz val="11"/>
      <name val="Times New Roman"/>
      <family val="1"/>
      <charset val="204"/>
    </font>
    <font>
      <i/>
      <sz val="10"/>
      <name val="Times New Roman CYR"/>
    </font>
    <font>
      <i/>
      <sz val="12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54">
    <xf numFmtId="0" fontId="0" fillId="0" borderId="0" xfId="0"/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1" fillId="2" borderId="0" xfId="1" applyFont="1" applyFill="1"/>
    <xf numFmtId="0" fontId="4" fillId="0" borderId="0" xfId="1" applyFont="1" applyAlignment="1">
      <alignment horizontal="left" wrapText="1"/>
    </xf>
    <xf numFmtId="0" fontId="3" fillId="2" borderId="0" xfId="1" applyFont="1" applyFill="1" applyAlignment="1">
      <alignment horizontal="right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top"/>
    </xf>
    <xf numFmtId="0" fontId="3" fillId="2" borderId="0" xfId="1" applyFont="1" applyFill="1" applyAlignment="1">
      <alignment horizontal="justify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2" borderId="0" xfId="1" applyFont="1" applyFill="1"/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49" fontId="12" fillId="0" borderId="13" xfId="1" applyNumberFormat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49" fontId="13" fillId="0" borderId="13" xfId="1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49" fontId="14" fillId="0" borderId="16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49" fontId="14" fillId="0" borderId="18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2" fillId="0" borderId="3" xfId="1" applyFont="1" applyFill="1" applyBorder="1" applyAlignment="1">
      <alignment horizontal="center"/>
    </xf>
    <xf numFmtId="2" fontId="1" fillId="0" borderId="19" xfId="1" applyNumberFormat="1" applyFont="1" applyFill="1" applyBorder="1" applyAlignment="1">
      <alignment horizontal="center"/>
    </xf>
    <xf numFmtId="2" fontId="1" fillId="0" borderId="2" xfId="1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wrapText="1"/>
    </xf>
    <xf numFmtId="49" fontId="2" fillId="0" borderId="8" xfId="1" applyNumberFormat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0" fontId="2" fillId="0" borderId="10" xfId="1" applyFont="1" applyFill="1" applyBorder="1" applyAlignment="1">
      <alignment horizontal="center"/>
    </xf>
    <xf numFmtId="2" fontId="1" fillId="0" borderId="20" xfId="1" applyNumberFormat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2" fontId="1" fillId="0" borderId="9" xfId="2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left" wrapText="1"/>
    </xf>
    <xf numFmtId="2" fontId="1" fillId="0" borderId="9" xfId="1" applyNumberFormat="1" applyFont="1" applyFill="1" applyBorder="1" applyAlignment="1">
      <alignment horizontal="center"/>
    </xf>
    <xf numFmtId="4" fontId="1" fillId="0" borderId="9" xfId="1" applyNumberFormat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13" fillId="0" borderId="9" xfId="1" applyFont="1" applyFill="1" applyBorder="1" applyAlignment="1">
      <alignment horizontal="left"/>
    </xf>
    <xf numFmtId="49" fontId="2" fillId="0" borderId="21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2" fillId="0" borderId="22" xfId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0" borderId="13" xfId="1" applyNumberFormat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wrapText="1"/>
    </xf>
    <xf numFmtId="0" fontId="1" fillId="2" borderId="2" xfId="1" applyFont="1" applyFill="1" applyBorder="1" applyAlignment="1">
      <alignment horizontal="left" wrapText="1"/>
    </xf>
    <xf numFmtId="49" fontId="2" fillId="0" borderId="24" xfId="1" applyNumberFormat="1" applyFont="1" applyFill="1" applyBorder="1" applyAlignment="1">
      <alignment horizontal="center"/>
    </xf>
    <xf numFmtId="0" fontId="1" fillId="0" borderId="15" xfId="1" applyFont="1" applyFill="1" applyBorder="1" applyAlignment="1">
      <alignment horizontal="left"/>
    </xf>
    <xf numFmtId="2" fontId="1" fillId="0" borderId="25" xfId="1" applyNumberFormat="1" applyFont="1" applyFill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2" fontId="1" fillId="0" borderId="15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 wrapText="1"/>
    </xf>
    <xf numFmtId="49" fontId="2" fillId="0" borderId="26" xfId="1" applyNumberFormat="1" applyFont="1" applyFill="1" applyBorder="1" applyAlignment="1">
      <alignment horizontal="center"/>
    </xf>
    <xf numFmtId="0" fontId="1" fillId="0" borderId="27" xfId="1" applyFont="1" applyFill="1" applyBorder="1" applyAlignment="1">
      <alignment wrapText="1"/>
    </xf>
    <xf numFmtId="2" fontId="1" fillId="0" borderId="28" xfId="1" applyNumberFormat="1" applyFont="1" applyFill="1" applyBorder="1" applyAlignment="1">
      <alignment horizontal="center"/>
    </xf>
    <xf numFmtId="2" fontId="1" fillId="0" borderId="27" xfId="1" applyNumberFormat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wrapText="1"/>
    </xf>
    <xf numFmtId="0" fontId="1" fillId="0" borderId="13" xfId="1" applyFont="1" applyFill="1" applyBorder="1" applyAlignment="1">
      <alignment horizontal="center"/>
    </xf>
    <xf numFmtId="0" fontId="1" fillId="0" borderId="15" xfId="1" applyFont="1" applyFill="1" applyBorder="1" applyAlignment="1">
      <alignment horizontal="left" wrapText="1"/>
    </xf>
    <xf numFmtId="49" fontId="14" fillId="0" borderId="16" xfId="1" applyNumberFormat="1" applyFont="1" applyFill="1" applyBorder="1" applyAlignment="1">
      <alignment horizontal="center"/>
    </xf>
    <xf numFmtId="49" fontId="14" fillId="0" borderId="17" xfId="1" applyNumberFormat="1" applyFont="1" applyFill="1" applyBorder="1" applyAlignment="1">
      <alignment horizontal="center"/>
    </xf>
    <xf numFmtId="49" fontId="14" fillId="0" borderId="18" xfId="1" applyNumberFormat="1" applyFont="1" applyFill="1" applyBorder="1" applyAlignment="1">
      <alignment horizontal="center"/>
    </xf>
    <xf numFmtId="2" fontId="1" fillId="2" borderId="0" xfId="1" applyNumberFormat="1" applyFont="1" applyFill="1" applyAlignment="1">
      <alignment vertical="center"/>
    </xf>
    <xf numFmtId="0" fontId="1" fillId="0" borderId="13" xfId="1" applyFont="1" applyFill="1" applyBorder="1" applyAlignment="1">
      <alignment wrapText="1"/>
    </xf>
    <xf numFmtId="0" fontId="1" fillId="0" borderId="29" xfId="1" applyFont="1" applyFill="1" applyBorder="1" applyAlignment="1">
      <alignment horizontal="center"/>
    </xf>
    <xf numFmtId="0" fontId="1" fillId="0" borderId="27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15" xfId="1" applyFont="1" applyFill="1" applyBorder="1" applyAlignment="1">
      <alignment wrapText="1"/>
    </xf>
    <xf numFmtId="2" fontId="1" fillId="0" borderId="24" xfId="1" applyNumberFormat="1" applyFont="1" applyFill="1" applyBorder="1" applyAlignment="1">
      <alignment horizontal="center"/>
    </xf>
    <xf numFmtId="164" fontId="1" fillId="0" borderId="14" xfId="2" applyNumberFormat="1" applyFont="1" applyFill="1" applyBorder="1" applyAlignment="1">
      <alignment horizontal="center" wrapText="1"/>
    </xf>
    <xf numFmtId="0" fontId="8" fillId="0" borderId="31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8" fillId="0" borderId="32" xfId="1" applyFont="1" applyFill="1" applyBorder="1" applyAlignment="1">
      <alignment horizontal="center" wrapText="1"/>
    </xf>
    <xf numFmtId="49" fontId="9" fillId="0" borderId="1" xfId="1" applyNumberFormat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10" fillId="0" borderId="4" xfId="1" applyFont="1" applyFill="1" applyBorder="1" applyAlignment="1">
      <alignment horizontal="center" wrapText="1"/>
    </xf>
    <xf numFmtId="0" fontId="10" fillId="0" borderId="5" xfId="1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center" wrapText="1"/>
    </xf>
    <xf numFmtId="49" fontId="9" fillId="0" borderId="8" xfId="1" applyNumberFormat="1" applyFont="1" applyFill="1" applyBorder="1" applyAlignment="1">
      <alignment horizontal="center" wrapText="1"/>
    </xf>
    <xf numFmtId="0" fontId="9" fillId="0" borderId="9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1" xfId="1" applyFont="1" applyFill="1" applyBorder="1" applyAlignment="1">
      <alignment horizontal="center" wrapText="1"/>
    </xf>
    <xf numFmtId="0" fontId="11" fillId="0" borderId="9" xfId="1" applyFont="1" applyFill="1" applyBorder="1" applyAlignment="1">
      <alignment horizontal="center" wrapText="1"/>
    </xf>
    <xf numFmtId="0" fontId="11" fillId="0" borderId="12" xfId="1" applyFont="1" applyFill="1" applyBorder="1" applyAlignment="1">
      <alignment horizontal="center" wrapText="1"/>
    </xf>
    <xf numFmtId="49" fontId="12" fillId="0" borderId="24" xfId="1" applyNumberFormat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 wrapText="1"/>
    </xf>
    <xf numFmtId="0" fontId="12" fillId="0" borderId="14" xfId="1" applyFont="1" applyFill="1" applyBorder="1" applyAlignment="1">
      <alignment horizontal="center" wrapText="1"/>
    </xf>
    <xf numFmtId="0" fontId="13" fillId="0" borderId="25" xfId="1" applyFont="1" applyFill="1" applyBorder="1" applyAlignment="1">
      <alignment horizontal="center" wrapText="1"/>
    </xf>
    <xf numFmtId="0" fontId="13" fillId="0" borderId="15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left" wrapText="1"/>
    </xf>
    <xf numFmtId="0" fontId="1" fillId="0" borderId="5" xfId="1" applyFont="1" applyFill="1" applyBorder="1" applyAlignment="1">
      <alignment horizontal="left" wrapText="1"/>
    </xf>
    <xf numFmtId="2" fontId="1" fillId="0" borderId="27" xfId="1" applyNumberFormat="1" applyFont="1" applyFill="1" applyBorder="1" applyAlignment="1">
      <alignment horizontal="center" wrapText="1"/>
    </xf>
    <xf numFmtId="164" fontId="1" fillId="0" borderId="12" xfId="1" applyNumberFormat="1" applyFont="1" applyFill="1" applyBorder="1" applyAlignment="1">
      <alignment horizontal="center" wrapText="1"/>
    </xf>
    <xf numFmtId="0" fontId="1" fillId="0" borderId="9" xfId="1" applyFont="1" applyFill="1" applyBorder="1" applyAlignment="1"/>
    <xf numFmtId="2" fontId="1" fillId="0" borderId="9" xfId="1" applyNumberFormat="1" applyFont="1" applyFill="1" applyBorder="1" applyAlignment="1">
      <alignment horizontal="center" wrapText="1"/>
    </xf>
    <xf numFmtId="164" fontId="1" fillId="0" borderId="10" xfId="1" applyNumberFormat="1" applyFont="1" applyFill="1" applyBorder="1" applyAlignment="1">
      <alignment horizontal="center" wrapText="1"/>
    </xf>
    <xf numFmtId="0" fontId="1" fillId="0" borderId="9" xfId="1" applyNumberFormat="1" applyFont="1" applyFill="1" applyBorder="1" applyAlignment="1">
      <alignment horizontal="center" wrapText="1"/>
    </xf>
    <xf numFmtId="0" fontId="16" fillId="2" borderId="0" xfId="3" applyFont="1" applyFill="1" applyAlignment="1">
      <alignment vertical="center" wrapText="1"/>
    </xf>
    <xf numFmtId="0" fontId="3" fillId="2" borderId="0" xfId="1" applyFont="1" applyFill="1" applyAlignment="1">
      <alignment horizontal="justify"/>
    </xf>
    <xf numFmtId="0" fontId="17" fillId="2" borderId="0" xfId="4" applyFont="1" applyFill="1" applyAlignment="1">
      <alignment vertical="center"/>
    </xf>
    <xf numFmtId="0" fontId="1" fillId="0" borderId="13" xfId="1" applyFont="1" applyFill="1" applyBorder="1" applyAlignment="1">
      <alignment horizontal="left" wrapText="1"/>
    </xf>
    <xf numFmtId="2" fontId="1" fillId="0" borderId="13" xfId="1" applyNumberFormat="1" applyFont="1" applyFill="1" applyBorder="1" applyAlignment="1">
      <alignment horizontal="center" wrapText="1"/>
    </xf>
    <xf numFmtId="164" fontId="1" fillId="0" borderId="22" xfId="1" applyNumberFormat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1" fillId="0" borderId="19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 wrapText="1"/>
    </xf>
    <xf numFmtId="2" fontId="1" fillId="0" borderId="2" xfId="1" applyNumberFormat="1" applyFont="1" applyFill="1" applyBorder="1" applyAlignment="1">
      <alignment horizontal="center" wrapText="1"/>
    </xf>
    <xf numFmtId="0" fontId="1" fillId="0" borderId="23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wrapText="1"/>
    </xf>
    <xf numFmtId="0" fontId="1" fillId="0" borderId="20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2" fontId="1" fillId="0" borderId="15" xfId="1" applyNumberFormat="1" applyFont="1" applyFill="1" applyBorder="1" applyAlignment="1">
      <alignment horizontal="center" wrapText="1"/>
    </xf>
    <xf numFmtId="49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/>
    <xf numFmtId="49" fontId="2" fillId="0" borderId="23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left" vertical="top" wrapText="1"/>
    </xf>
  </cellXfs>
  <cellStyles count="5">
    <cellStyle name="Обычный" xfId="0" builtinId="0"/>
    <cellStyle name="Обычный 3 2" xfId="1"/>
    <cellStyle name="Обычный 8" xfId="3"/>
    <cellStyle name="Обычный_Формат МЭ  - (кор  08 09 2010) 2" xfId="4"/>
    <cellStyle name="Финансов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view="pageBreakPreview" topLeftCell="A331" zoomScale="70" zoomScaleNormal="70" zoomScaleSheetLayoutView="70" workbookViewId="0">
      <selection activeCell="F27" sqref="F27"/>
    </sheetView>
  </sheetViews>
  <sheetFormatPr defaultRowHeight="15.75" x14ac:dyDescent="0.25"/>
  <cols>
    <col min="1" max="1" width="8.6640625" style="1" customWidth="1"/>
    <col min="2" max="2" width="71.77734375" style="2" customWidth="1"/>
    <col min="3" max="3" width="9.5546875" style="3" customWidth="1"/>
    <col min="4" max="6" width="8.88671875" style="4" customWidth="1"/>
    <col min="7" max="7" width="8.33203125" style="6" customWidth="1"/>
    <col min="8" max="8" width="24.77734375" style="2" customWidth="1"/>
    <col min="9" max="16384" width="8.88671875" style="6"/>
  </cols>
  <sheetData>
    <row r="1" spans="1:8" ht="15.75" customHeight="1" x14ac:dyDescent="0.25">
      <c r="G1" s="5" t="s">
        <v>0</v>
      </c>
      <c r="H1" s="5"/>
    </row>
    <row r="2" spans="1:8" ht="15.75" customHeight="1" x14ac:dyDescent="0.25">
      <c r="G2" s="5" t="s">
        <v>1</v>
      </c>
      <c r="H2" s="5"/>
    </row>
    <row r="3" spans="1:8" ht="15.75" customHeight="1" x14ac:dyDescent="0.3">
      <c r="G3" s="7" t="s">
        <v>2</v>
      </c>
      <c r="H3" s="7"/>
    </row>
    <row r="4" spans="1:8" ht="18.75" x14ac:dyDescent="0.25">
      <c r="H4" s="8"/>
    </row>
    <row r="5" spans="1:8" ht="18.75" x14ac:dyDescent="0.25">
      <c r="H5" s="8"/>
    </row>
    <row r="6" spans="1:8" x14ac:dyDescent="0.25">
      <c r="A6" s="9" t="s">
        <v>3</v>
      </c>
      <c r="B6" s="9"/>
      <c r="C6" s="9"/>
      <c r="D6" s="9"/>
      <c r="E6" s="9"/>
      <c r="F6" s="9"/>
      <c r="G6" s="9"/>
      <c r="H6" s="9"/>
    </row>
    <row r="7" spans="1:8" ht="41.25" customHeight="1" x14ac:dyDescent="0.25">
      <c r="A7" s="10"/>
      <c r="B7" s="10"/>
      <c r="C7" s="10"/>
      <c r="D7" s="10"/>
      <c r="E7" s="10"/>
      <c r="F7" s="10"/>
      <c r="G7" s="10"/>
      <c r="H7" s="10"/>
    </row>
    <row r="9" spans="1:8" ht="18.75" x14ac:dyDescent="0.25">
      <c r="A9" s="11" t="s">
        <v>4</v>
      </c>
      <c r="B9" s="11"/>
      <c r="C9" s="11"/>
    </row>
    <row r="10" spans="1:8" x14ac:dyDescent="0.25">
      <c r="B10" s="12" t="s">
        <v>5</v>
      </c>
    </row>
    <row r="11" spans="1:8" ht="18.75" x14ac:dyDescent="0.25">
      <c r="B11" s="13" t="s">
        <v>6</v>
      </c>
    </row>
    <row r="12" spans="1:8" ht="18.75" x14ac:dyDescent="0.25">
      <c r="A12" s="14" t="s">
        <v>7</v>
      </c>
      <c r="B12" s="14"/>
    </row>
    <row r="13" spans="1:8" ht="18.75" x14ac:dyDescent="0.25">
      <c r="B13" s="13"/>
    </row>
    <row r="14" spans="1:8" ht="18.75" customHeight="1" x14ac:dyDescent="0.25">
      <c r="A14" s="5" t="s">
        <v>8</v>
      </c>
      <c r="B14" s="5"/>
      <c r="C14" s="5"/>
      <c r="D14" s="5"/>
      <c r="E14" s="5"/>
      <c r="F14" s="5"/>
      <c r="G14" s="5"/>
      <c r="H14" s="5"/>
    </row>
    <row r="15" spans="1:8" x14ac:dyDescent="0.25">
      <c r="A15" s="15"/>
      <c r="B15" s="15"/>
      <c r="C15" s="12" t="s">
        <v>9</v>
      </c>
    </row>
    <row r="16" spans="1:8" x14ac:dyDescent="0.25">
      <c r="A16" s="6"/>
      <c r="B16" s="6"/>
      <c r="C16" s="6"/>
      <c r="D16" s="6"/>
      <c r="E16" s="6"/>
      <c r="F16" s="6"/>
    </row>
    <row r="17" spans="1:10" ht="65.25" customHeight="1" x14ac:dyDescent="0.25">
      <c r="A17" s="6"/>
      <c r="B17" s="6"/>
      <c r="C17" s="6"/>
      <c r="D17" s="6"/>
      <c r="E17" s="6"/>
      <c r="F17" s="6"/>
      <c r="J17" s="6" t="s">
        <v>10</v>
      </c>
    </row>
    <row r="18" spans="1:10" ht="21" thickBot="1" x14ac:dyDescent="0.3">
      <c r="A18" s="16" t="s">
        <v>11</v>
      </c>
      <c r="B18" s="16"/>
      <c r="C18" s="16"/>
      <c r="D18" s="16"/>
      <c r="E18" s="16"/>
      <c r="F18" s="16"/>
      <c r="G18" s="16"/>
      <c r="H18" s="16"/>
    </row>
    <row r="19" spans="1:10" s="25" customFormat="1" ht="66" customHeight="1" x14ac:dyDescent="0.25">
      <c r="A19" s="17" t="s">
        <v>12</v>
      </c>
      <c r="B19" s="18" t="s">
        <v>13</v>
      </c>
      <c r="C19" s="19" t="s">
        <v>14</v>
      </c>
      <c r="D19" s="20" t="s">
        <v>15</v>
      </c>
      <c r="E19" s="21"/>
      <c r="F19" s="22" t="s">
        <v>16</v>
      </c>
      <c r="G19" s="23"/>
      <c r="H19" s="24" t="s">
        <v>17</v>
      </c>
    </row>
    <row r="20" spans="1:10" s="25" customFormat="1" ht="48" customHeight="1" x14ac:dyDescent="0.25">
      <c r="A20" s="26"/>
      <c r="B20" s="27"/>
      <c r="C20" s="28"/>
      <c r="D20" s="29" t="s">
        <v>18</v>
      </c>
      <c r="E20" s="30" t="s">
        <v>19</v>
      </c>
      <c r="F20" s="30" t="s">
        <v>20</v>
      </c>
      <c r="G20" s="31" t="s">
        <v>21</v>
      </c>
      <c r="H20" s="32"/>
    </row>
    <row r="21" spans="1:10" s="38" customFormat="1" ht="16.5" thickBot="1" x14ac:dyDescent="0.3">
      <c r="A21" s="33">
        <v>1</v>
      </c>
      <c r="B21" s="34">
        <v>2</v>
      </c>
      <c r="C21" s="35">
        <v>3</v>
      </c>
      <c r="D21" s="36">
        <v>4</v>
      </c>
      <c r="E21" s="37">
        <v>5</v>
      </c>
      <c r="F21" s="37" t="s">
        <v>22</v>
      </c>
      <c r="G21" s="34">
        <v>7</v>
      </c>
      <c r="H21" s="34">
        <v>8</v>
      </c>
      <c r="I21" s="6"/>
    </row>
    <row r="22" spans="1:10" s="38" customFormat="1" ht="19.5" thickBot="1" x14ac:dyDescent="0.3">
      <c r="A22" s="39" t="s">
        <v>23</v>
      </c>
      <c r="B22" s="40"/>
      <c r="C22" s="40"/>
      <c r="D22" s="40"/>
      <c r="E22" s="40"/>
      <c r="F22" s="40"/>
      <c r="G22" s="40"/>
      <c r="H22" s="41"/>
      <c r="I22" s="6"/>
    </row>
    <row r="23" spans="1:10" s="38" customFormat="1" x14ac:dyDescent="0.25">
      <c r="A23" s="42" t="s">
        <v>24</v>
      </c>
      <c r="B23" s="43" t="s">
        <v>25</v>
      </c>
      <c r="C23" s="44" t="s">
        <v>26</v>
      </c>
      <c r="D23" s="45">
        <f>D29</f>
        <v>111.16565</v>
      </c>
      <c r="E23" s="46">
        <f>E29</f>
        <v>22.446552110000013</v>
      </c>
      <c r="F23" s="46">
        <f>E23-D23</f>
        <v>-88.719097889999986</v>
      </c>
      <c r="G23" s="47">
        <f>IFERROR(F23/D23*100,"нд")</f>
        <v>-79.808014337162589</v>
      </c>
      <c r="H23" s="48" t="s">
        <v>27</v>
      </c>
      <c r="I23" s="6"/>
    </row>
    <row r="24" spans="1:10" s="38" customFormat="1" x14ac:dyDescent="0.25">
      <c r="A24" s="49" t="s">
        <v>28</v>
      </c>
      <c r="B24" s="50" t="s">
        <v>29</v>
      </c>
      <c r="C24" s="51" t="s">
        <v>26</v>
      </c>
      <c r="D24" s="52" t="s">
        <v>27</v>
      </c>
      <c r="E24" s="53" t="s">
        <v>27</v>
      </c>
      <c r="F24" s="53" t="s">
        <v>27</v>
      </c>
      <c r="G24" s="54" t="str">
        <f t="shared" ref="G24:G87" si="0">IFERROR(F24/D24*100,"нд")</f>
        <v>нд</v>
      </c>
      <c r="H24" s="55" t="s">
        <v>27</v>
      </c>
      <c r="I24" s="6"/>
    </row>
    <row r="25" spans="1:10" s="38" customFormat="1" ht="31.5" x14ac:dyDescent="0.25">
      <c r="A25" s="49" t="s">
        <v>30</v>
      </c>
      <c r="B25" s="56" t="s">
        <v>31</v>
      </c>
      <c r="C25" s="51" t="s">
        <v>26</v>
      </c>
      <c r="D25" s="52" t="s">
        <v>27</v>
      </c>
      <c r="E25" s="53" t="s">
        <v>27</v>
      </c>
      <c r="F25" s="57" t="str">
        <f>IFERROR(E25-D25,"нд")</f>
        <v>нд</v>
      </c>
      <c r="G25" s="54" t="str">
        <f t="shared" si="0"/>
        <v>нд</v>
      </c>
      <c r="H25" s="55" t="s">
        <v>27</v>
      </c>
      <c r="I25" s="6"/>
    </row>
    <row r="26" spans="1:10" s="38" customFormat="1" ht="31.5" x14ac:dyDescent="0.25">
      <c r="A26" s="49" t="s">
        <v>32</v>
      </c>
      <c r="B26" s="56" t="s">
        <v>33</v>
      </c>
      <c r="C26" s="51" t="s">
        <v>26</v>
      </c>
      <c r="D26" s="52" t="s">
        <v>27</v>
      </c>
      <c r="E26" s="53" t="s">
        <v>27</v>
      </c>
      <c r="F26" s="57" t="str">
        <f t="shared" ref="F26:F89" si="1">IFERROR(E26-D26,"нд")</f>
        <v>нд</v>
      </c>
      <c r="G26" s="54" t="str">
        <f t="shared" si="0"/>
        <v>нд</v>
      </c>
      <c r="H26" s="55" t="s">
        <v>27</v>
      </c>
      <c r="I26" s="6"/>
    </row>
    <row r="27" spans="1:10" s="38" customFormat="1" ht="31.5" x14ac:dyDescent="0.25">
      <c r="A27" s="49" t="s">
        <v>34</v>
      </c>
      <c r="B27" s="56" t="s">
        <v>35</v>
      </c>
      <c r="C27" s="51" t="s">
        <v>26</v>
      </c>
      <c r="D27" s="52" t="s">
        <v>27</v>
      </c>
      <c r="E27" s="53" t="s">
        <v>27</v>
      </c>
      <c r="F27" s="57" t="str">
        <f t="shared" si="1"/>
        <v>нд</v>
      </c>
      <c r="G27" s="54" t="str">
        <f t="shared" si="0"/>
        <v>нд</v>
      </c>
      <c r="H27" s="55" t="s">
        <v>27</v>
      </c>
      <c r="I27" s="6"/>
    </row>
    <row r="28" spans="1:10" s="38" customFormat="1" x14ac:dyDescent="0.25">
      <c r="A28" s="49" t="s">
        <v>36</v>
      </c>
      <c r="B28" s="50" t="s">
        <v>37</v>
      </c>
      <c r="C28" s="51" t="s">
        <v>26</v>
      </c>
      <c r="D28" s="52" t="s">
        <v>27</v>
      </c>
      <c r="E28" s="53" t="s">
        <v>27</v>
      </c>
      <c r="F28" s="57" t="str">
        <f t="shared" si="1"/>
        <v>нд</v>
      </c>
      <c r="G28" s="54" t="str">
        <f t="shared" si="0"/>
        <v>нд</v>
      </c>
      <c r="H28" s="55" t="s">
        <v>27</v>
      </c>
      <c r="I28" s="6"/>
    </row>
    <row r="29" spans="1:10" s="38" customFormat="1" x14ac:dyDescent="0.25">
      <c r="A29" s="49" t="s">
        <v>38</v>
      </c>
      <c r="B29" s="50" t="s">
        <v>39</v>
      </c>
      <c r="C29" s="51" t="s">
        <v>26</v>
      </c>
      <c r="D29" s="52">
        <v>111.16565</v>
      </c>
      <c r="E29" s="58">
        <v>22.446552110000013</v>
      </c>
      <c r="F29" s="57">
        <f t="shared" si="1"/>
        <v>-88.719097889999986</v>
      </c>
      <c r="G29" s="54">
        <f t="shared" si="0"/>
        <v>-79.808014337162589</v>
      </c>
      <c r="H29" s="55" t="s">
        <v>27</v>
      </c>
      <c r="I29" s="6"/>
    </row>
    <row r="30" spans="1:10" s="38" customFormat="1" ht="15.75" customHeight="1" x14ac:dyDescent="0.25">
      <c r="A30" s="49" t="s">
        <v>40</v>
      </c>
      <c r="B30" s="50" t="s">
        <v>41</v>
      </c>
      <c r="C30" s="51" t="s">
        <v>26</v>
      </c>
      <c r="D30" s="52" t="s">
        <v>27</v>
      </c>
      <c r="E30" s="53" t="s">
        <v>27</v>
      </c>
      <c r="F30" s="57" t="str">
        <f t="shared" si="1"/>
        <v>нд</v>
      </c>
      <c r="G30" s="54" t="str">
        <f t="shared" si="0"/>
        <v>нд</v>
      </c>
      <c r="H30" s="55" t="s">
        <v>27</v>
      </c>
      <c r="I30" s="6"/>
    </row>
    <row r="31" spans="1:10" s="38" customFormat="1" x14ac:dyDescent="0.25">
      <c r="A31" s="49" t="s">
        <v>42</v>
      </c>
      <c r="B31" s="50" t="s">
        <v>43</v>
      </c>
      <c r="C31" s="51" t="s">
        <v>26</v>
      </c>
      <c r="D31" s="52" t="s">
        <v>27</v>
      </c>
      <c r="E31" s="53" t="s">
        <v>27</v>
      </c>
      <c r="F31" s="57" t="str">
        <f t="shared" si="1"/>
        <v>нд</v>
      </c>
      <c r="G31" s="54" t="str">
        <f t="shared" si="0"/>
        <v>нд</v>
      </c>
      <c r="H31" s="55" t="s">
        <v>27</v>
      </c>
      <c r="I31" s="6"/>
    </row>
    <row r="32" spans="1:10" s="38" customFormat="1" x14ac:dyDescent="0.25">
      <c r="A32" s="49" t="s">
        <v>44</v>
      </c>
      <c r="B32" s="50" t="s">
        <v>45</v>
      </c>
      <c r="C32" s="51" t="s">
        <v>26</v>
      </c>
      <c r="D32" s="52" t="s">
        <v>27</v>
      </c>
      <c r="E32" s="53" t="s">
        <v>27</v>
      </c>
      <c r="F32" s="57" t="str">
        <f t="shared" si="1"/>
        <v>нд</v>
      </c>
      <c r="G32" s="54" t="str">
        <f t="shared" si="0"/>
        <v>нд</v>
      </c>
      <c r="H32" s="55" t="s">
        <v>27</v>
      </c>
      <c r="I32" s="6"/>
    </row>
    <row r="33" spans="1:9" s="38" customFormat="1" x14ac:dyDescent="0.25">
      <c r="A33" s="49" t="s">
        <v>46</v>
      </c>
      <c r="B33" s="50" t="s">
        <v>47</v>
      </c>
      <c r="C33" s="51" t="s">
        <v>26</v>
      </c>
      <c r="D33" s="52" t="s">
        <v>27</v>
      </c>
      <c r="E33" s="53" t="s">
        <v>27</v>
      </c>
      <c r="F33" s="57" t="str">
        <f t="shared" si="1"/>
        <v>нд</v>
      </c>
      <c r="G33" s="54" t="str">
        <f t="shared" si="0"/>
        <v>нд</v>
      </c>
      <c r="H33" s="55" t="s">
        <v>27</v>
      </c>
      <c r="I33" s="6"/>
    </row>
    <row r="34" spans="1:9" s="38" customFormat="1" ht="31.5" x14ac:dyDescent="0.25">
      <c r="A34" s="49" t="s">
        <v>48</v>
      </c>
      <c r="B34" s="56" t="s">
        <v>49</v>
      </c>
      <c r="C34" s="51" t="s">
        <v>26</v>
      </c>
      <c r="D34" s="52" t="s">
        <v>27</v>
      </c>
      <c r="E34" s="53" t="s">
        <v>27</v>
      </c>
      <c r="F34" s="57" t="str">
        <f t="shared" si="1"/>
        <v>нд</v>
      </c>
      <c r="G34" s="54" t="str">
        <f t="shared" si="0"/>
        <v>нд</v>
      </c>
      <c r="H34" s="55" t="s">
        <v>27</v>
      </c>
      <c r="I34" s="6"/>
    </row>
    <row r="35" spans="1:9" s="38" customFormat="1" x14ac:dyDescent="0.25">
      <c r="A35" s="49" t="s">
        <v>50</v>
      </c>
      <c r="B35" s="50" t="s">
        <v>51</v>
      </c>
      <c r="C35" s="51" t="s">
        <v>26</v>
      </c>
      <c r="D35" s="52" t="s">
        <v>27</v>
      </c>
      <c r="E35" s="53" t="s">
        <v>27</v>
      </c>
      <c r="F35" s="57" t="str">
        <f t="shared" si="1"/>
        <v>нд</v>
      </c>
      <c r="G35" s="54" t="str">
        <f t="shared" si="0"/>
        <v>нд</v>
      </c>
      <c r="H35" s="55" t="s">
        <v>27</v>
      </c>
      <c r="I35" s="6"/>
    </row>
    <row r="36" spans="1:9" s="38" customFormat="1" x14ac:dyDescent="0.25">
      <c r="A36" s="49" t="s">
        <v>52</v>
      </c>
      <c r="B36" s="50" t="s">
        <v>53</v>
      </c>
      <c r="C36" s="51" t="s">
        <v>26</v>
      </c>
      <c r="D36" s="52" t="s">
        <v>27</v>
      </c>
      <c r="E36" s="53" t="s">
        <v>27</v>
      </c>
      <c r="F36" s="57" t="str">
        <f t="shared" si="1"/>
        <v>нд</v>
      </c>
      <c r="G36" s="54" t="str">
        <f t="shared" si="0"/>
        <v>нд</v>
      </c>
      <c r="H36" s="55" t="s">
        <v>27</v>
      </c>
      <c r="I36" s="6"/>
    </row>
    <row r="37" spans="1:9" s="38" customFormat="1" ht="16.5" thickBot="1" x14ac:dyDescent="0.3">
      <c r="A37" s="49" t="s">
        <v>54</v>
      </c>
      <c r="B37" s="50" t="s">
        <v>55</v>
      </c>
      <c r="C37" s="59" t="s">
        <v>26</v>
      </c>
      <c r="D37" s="52" t="s">
        <v>27</v>
      </c>
      <c r="E37" s="53" t="s">
        <v>27</v>
      </c>
      <c r="F37" s="57" t="str">
        <f t="shared" si="1"/>
        <v>нд</v>
      </c>
      <c r="G37" s="54" t="str">
        <f t="shared" si="0"/>
        <v>нд</v>
      </c>
      <c r="H37" s="55" t="s">
        <v>27</v>
      </c>
      <c r="I37" s="6"/>
    </row>
    <row r="38" spans="1:9" s="38" customFormat="1" ht="31.5" x14ac:dyDescent="0.25">
      <c r="A38" s="49" t="s">
        <v>56</v>
      </c>
      <c r="B38" s="43" t="s">
        <v>57</v>
      </c>
      <c r="C38" s="60" t="s">
        <v>26</v>
      </c>
      <c r="D38" s="52">
        <f>D53+D68+D69+D70+D73+D77</f>
        <v>99.120230000000006</v>
      </c>
      <c r="E38" s="57">
        <f>E53+E68+E69+E70+E73+E77</f>
        <v>102.51737317649474</v>
      </c>
      <c r="F38" s="57">
        <f t="shared" si="1"/>
        <v>3.3971431764947368</v>
      </c>
      <c r="G38" s="57">
        <f t="shared" si="0"/>
        <v>3.4272954940628533</v>
      </c>
      <c r="H38" s="55" t="s">
        <v>27</v>
      </c>
      <c r="I38" s="6"/>
    </row>
    <row r="39" spans="1:9" s="38" customFormat="1" x14ac:dyDescent="0.25">
      <c r="A39" s="49" t="s">
        <v>58</v>
      </c>
      <c r="B39" s="50" t="s">
        <v>29</v>
      </c>
      <c r="C39" s="51" t="s">
        <v>26</v>
      </c>
      <c r="D39" s="52" t="s">
        <v>27</v>
      </c>
      <c r="E39" s="53" t="s">
        <v>27</v>
      </c>
      <c r="F39" s="57" t="str">
        <f t="shared" si="1"/>
        <v>нд</v>
      </c>
      <c r="G39" s="57" t="str">
        <f t="shared" si="0"/>
        <v>нд</v>
      </c>
      <c r="H39" s="55" t="s">
        <v>27</v>
      </c>
      <c r="I39" s="6"/>
    </row>
    <row r="40" spans="1:9" s="38" customFormat="1" ht="31.5" x14ac:dyDescent="0.25">
      <c r="A40" s="49" t="s">
        <v>59</v>
      </c>
      <c r="B40" s="56" t="s">
        <v>31</v>
      </c>
      <c r="C40" s="51" t="s">
        <v>26</v>
      </c>
      <c r="D40" s="52" t="s">
        <v>27</v>
      </c>
      <c r="E40" s="53" t="s">
        <v>27</v>
      </c>
      <c r="F40" s="57" t="str">
        <f t="shared" si="1"/>
        <v>нд</v>
      </c>
      <c r="G40" s="57" t="str">
        <f t="shared" si="0"/>
        <v>нд</v>
      </c>
      <c r="H40" s="55" t="s">
        <v>27</v>
      </c>
      <c r="I40" s="6"/>
    </row>
    <row r="41" spans="1:9" s="38" customFormat="1" ht="31.5" x14ac:dyDescent="0.25">
      <c r="A41" s="49" t="s">
        <v>60</v>
      </c>
      <c r="B41" s="56" t="s">
        <v>33</v>
      </c>
      <c r="C41" s="51" t="s">
        <v>26</v>
      </c>
      <c r="D41" s="52" t="s">
        <v>27</v>
      </c>
      <c r="E41" s="53" t="s">
        <v>27</v>
      </c>
      <c r="F41" s="57" t="str">
        <f t="shared" si="1"/>
        <v>нд</v>
      </c>
      <c r="G41" s="57" t="str">
        <f t="shared" si="0"/>
        <v>нд</v>
      </c>
      <c r="H41" s="55" t="s">
        <v>27</v>
      </c>
      <c r="I41" s="6"/>
    </row>
    <row r="42" spans="1:9" s="38" customFormat="1" ht="31.5" x14ac:dyDescent="0.25">
      <c r="A42" s="49" t="s">
        <v>61</v>
      </c>
      <c r="B42" s="56" t="s">
        <v>35</v>
      </c>
      <c r="C42" s="51" t="s">
        <v>26</v>
      </c>
      <c r="D42" s="52" t="s">
        <v>27</v>
      </c>
      <c r="E42" s="53" t="s">
        <v>27</v>
      </c>
      <c r="F42" s="57" t="str">
        <f t="shared" si="1"/>
        <v>нд</v>
      </c>
      <c r="G42" s="57" t="str">
        <f t="shared" si="0"/>
        <v>нд</v>
      </c>
      <c r="H42" s="55" t="s">
        <v>27</v>
      </c>
      <c r="I42" s="6"/>
    </row>
    <row r="43" spans="1:9" s="38" customFormat="1" x14ac:dyDescent="0.25">
      <c r="A43" s="49" t="s">
        <v>62</v>
      </c>
      <c r="B43" s="50" t="s">
        <v>37</v>
      </c>
      <c r="C43" s="51" t="s">
        <v>26</v>
      </c>
      <c r="D43" s="52" t="s">
        <v>27</v>
      </c>
      <c r="E43" s="53" t="s">
        <v>27</v>
      </c>
      <c r="F43" s="57" t="str">
        <f t="shared" si="1"/>
        <v>нд</v>
      </c>
      <c r="G43" s="57" t="str">
        <f t="shared" si="0"/>
        <v>нд</v>
      </c>
      <c r="H43" s="55" t="s">
        <v>27</v>
      </c>
      <c r="I43" s="6"/>
    </row>
    <row r="44" spans="1:9" s="38" customFormat="1" x14ac:dyDescent="0.25">
      <c r="A44" s="49" t="s">
        <v>63</v>
      </c>
      <c r="B44" s="61" t="s">
        <v>64</v>
      </c>
      <c r="C44" s="51" t="s">
        <v>26</v>
      </c>
      <c r="D44" s="52" t="s">
        <v>27</v>
      </c>
      <c r="E44" s="53" t="s">
        <v>27</v>
      </c>
      <c r="F44" s="57" t="str">
        <f t="shared" si="1"/>
        <v>нд</v>
      </c>
      <c r="G44" s="57" t="str">
        <f t="shared" si="0"/>
        <v>нд</v>
      </c>
      <c r="H44" s="55" t="s">
        <v>27</v>
      </c>
      <c r="I44" s="6"/>
    </row>
    <row r="45" spans="1:9" s="38" customFormat="1" x14ac:dyDescent="0.25">
      <c r="A45" s="49" t="s">
        <v>65</v>
      </c>
      <c r="B45" s="50" t="s">
        <v>41</v>
      </c>
      <c r="C45" s="51" t="s">
        <v>26</v>
      </c>
      <c r="D45" s="52" t="s">
        <v>27</v>
      </c>
      <c r="E45" s="53" t="s">
        <v>27</v>
      </c>
      <c r="F45" s="57" t="str">
        <f t="shared" si="1"/>
        <v>нд</v>
      </c>
      <c r="G45" s="57" t="str">
        <f t="shared" si="0"/>
        <v>нд</v>
      </c>
      <c r="H45" s="55" t="s">
        <v>27</v>
      </c>
      <c r="I45" s="6"/>
    </row>
    <row r="46" spans="1:9" s="38" customFormat="1" x14ac:dyDescent="0.25">
      <c r="A46" s="49" t="s">
        <v>66</v>
      </c>
      <c r="B46" s="50" t="s">
        <v>43</v>
      </c>
      <c r="C46" s="51" t="s">
        <v>26</v>
      </c>
      <c r="D46" s="52" t="s">
        <v>27</v>
      </c>
      <c r="E46" s="53" t="s">
        <v>27</v>
      </c>
      <c r="F46" s="57" t="str">
        <f t="shared" si="1"/>
        <v>нд</v>
      </c>
      <c r="G46" s="57" t="str">
        <f t="shared" si="0"/>
        <v>нд</v>
      </c>
      <c r="H46" s="55" t="s">
        <v>27</v>
      </c>
      <c r="I46" s="6"/>
    </row>
    <row r="47" spans="1:9" s="38" customFormat="1" x14ac:dyDescent="0.25">
      <c r="A47" s="49" t="s">
        <v>67</v>
      </c>
      <c r="B47" s="50" t="s">
        <v>45</v>
      </c>
      <c r="C47" s="51" t="s">
        <v>26</v>
      </c>
      <c r="D47" s="52" t="s">
        <v>27</v>
      </c>
      <c r="E47" s="53" t="s">
        <v>27</v>
      </c>
      <c r="F47" s="57" t="str">
        <f t="shared" si="1"/>
        <v>нд</v>
      </c>
      <c r="G47" s="57" t="str">
        <f t="shared" si="0"/>
        <v>нд</v>
      </c>
      <c r="H47" s="55" t="s">
        <v>27</v>
      </c>
      <c r="I47" s="6"/>
    </row>
    <row r="48" spans="1:9" s="38" customFormat="1" ht="15.75" customHeight="1" x14ac:dyDescent="0.25">
      <c r="A48" s="49" t="s">
        <v>68</v>
      </c>
      <c r="B48" s="50" t="s">
        <v>47</v>
      </c>
      <c r="C48" s="51" t="s">
        <v>26</v>
      </c>
      <c r="D48" s="52" t="s">
        <v>27</v>
      </c>
      <c r="E48" s="53" t="s">
        <v>27</v>
      </c>
      <c r="F48" s="57" t="str">
        <f t="shared" si="1"/>
        <v>нд</v>
      </c>
      <c r="G48" s="57" t="str">
        <f t="shared" si="0"/>
        <v>нд</v>
      </c>
      <c r="H48" s="55" t="s">
        <v>27</v>
      </c>
      <c r="I48" s="6"/>
    </row>
    <row r="49" spans="1:9" s="38" customFormat="1" ht="31.5" x14ac:dyDescent="0.25">
      <c r="A49" s="49" t="s">
        <v>69</v>
      </c>
      <c r="B49" s="56" t="s">
        <v>49</v>
      </c>
      <c r="C49" s="51" t="s">
        <v>26</v>
      </c>
      <c r="D49" s="52" t="s">
        <v>27</v>
      </c>
      <c r="E49" s="53" t="s">
        <v>27</v>
      </c>
      <c r="F49" s="57" t="str">
        <f t="shared" si="1"/>
        <v>нд</v>
      </c>
      <c r="G49" s="57" t="str">
        <f t="shared" si="0"/>
        <v>нд</v>
      </c>
      <c r="H49" s="55" t="s">
        <v>27</v>
      </c>
      <c r="I49" s="6"/>
    </row>
    <row r="50" spans="1:9" s="38" customFormat="1" x14ac:dyDescent="0.25">
      <c r="A50" s="49" t="s">
        <v>70</v>
      </c>
      <c r="B50" s="56" t="s">
        <v>51</v>
      </c>
      <c r="C50" s="51" t="s">
        <v>26</v>
      </c>
      <c r="D50" s="52" t="s">
        <v>27</v>
      </c>
      <c r="E50" s="53" t="s">
        <v>27</v>
      </c>
      <c r="F50" s="57" t="str">
        <f t="shared" si="1"/>
        <v>нд</v>
      </c>
      <c r="G50" s="57" t="str">
        <f t="shared" si="0"/>
        <v>нд</v>
      </c>
      <c r="H50" s="55" t="s">
        <v>27</v>
      </c>
      <c r="I50" s="6"/>
    </row>
    <row r="51" spans="1:9" s="38" customFormat="1" x14ac:dyDescent="0.25">
      <c r="A51" s="49" t="s">
        <v>71</v>
      </c>
      <c r="B51" s="56" t="s">
        <v>53</v>
      </c>
      <c r="C51" s="51" t="s">
        <v>26</v>
      </c>
      <c r="D51" s="52" t="s">
        <v>27</v>
      </c>
      <c r="E51" s="53" t="s">
        <v>27</v>
      </c>
      <c r="F51" s="57" t="str">
        <f t="shared" si="1"/>
        <v>нд</v>
      </c>
      <c r="G51" s="57" t="str">
        <f t="shared" si="0"/>
        <v>нд</v>
      </c>
      <c r="H51" s="55" t="s">
        <v>27</v>
      </c>
      <c r="I51" s="6"/>
    </row>
    <row r="52" spans="1:9" s="38" customFormat="1" x14ac:dyDescent="0.25">
      <c r="A52" s="49" t="s">
        <v>72</v>
      </c>
      <c r="B52" s="50" t="s">
        <v>55</v>
      </c>
      <c r="C52" s="51" t="s">
        <v>26</v>
      </c>
      <c r="D52" s="52" t="s">
        <v>27</v>
      </c>
      <c r="E52" s="53" t="s">
        <v>27</v>
      </c>
      <c r="F52" s="57" t="str">
        <f t="shared" si="1"/>
        <v>нд</v>
      </c>
      <c r="G52" s="57" t="str">
        <f t="shared" si="0"/>
        <v>нд</v>
      </c>
      <c r="H52" s="55" t="s">
        <v>27</v>
      </c>
      <c r="I52" s="6"/>
    </row>
    <row r="53" spans="1:9" s="38" customFormat="1" x14ac:dyDescent="0.25">
      <c r="A53" s="49" t="s">
        <v>73</v>
      </c>
      <c r="B53" s="56" t="s">
        <v>74</v>
      </c>
      <c r="C53" s="51" t="s">
        <v>26</v>
      </c>
      <c r="D53" s="52">
        <f>D60</f>
        <v>0.47294999999999998</v>
      </c>
      <c r="E53" s="57">
        <f>E60</f>
        <v>0.20522203000000008</v>
      </c>
      <c r="F53" s="57">
        <f t="shared" si="1"/>
        <v>-0.26772796999999993</v>
      </c>
      <c r="G53" s="57">
        <f t="shared" si="0"/>
        <v>-56.608091764457114</v>
      </c>
      <c r="H53" s="55" t="s">
        <v>27</v>
      </c>
      <c r="I53" s="6"/>
    </row>
    <row r="54" spans="1:9" s="38" customFormat="1" x14ac:dyDescent="0.25">
      <c r="A54" s="49" t="s">
        <v>59</v>
      </c>
      <c r="B54" s="56" t="s">
        <v>75</v>
      </c>
      <c r="C54" s="51" t="s">
        <v>26</v>
      </c>
      <c r="D54" s="52" t="s">
        <v>27</v>
      </c>
      <c r="E54" s="53" t="s">
        <v>27</v>
      </c>
      <c r="F54" s="57" t="str">
        <f t="shared" si="1"/>
        <v>нд</v>
      </c>
      <c r="G54" s="57" t="str">
        <f t="shared" si="0"/>
        <v>нд</v>
      </c>
      <c r="H54" s="55" t="s">
        <v>27</v>
      </c>
      <c r="I54" s="6"/>
    </row>
    <row r="55" spans="1:9" s="38" customFormat="1" x14ac:dyDescent="0.25">
      <c r="A55" s="49" t="s">
        <v>60</v>
      </c>
      <c r="B55" s="50" t="s">
        <v>76</v>
      </c>
      <c r="C55" s="51" t="s">
        <v>26</v>
      </c>
      <c r="D55" s="52" t="s">
        <v>27</v>
      </c>
      <c r="E55" s="53" t="s">
        <v>27</v>
      </c>
      <c r="F55" s="57" t="str">
        <f t="shared" si="1"/>
        <v>нд</v>
      </c>
      <c r="G55" s="57" t="str">
        <f t="shared" si="0"/>
        <v>нд</v>
      </c>
      <c r="H55" s="55" t="s">
        <v>27</v>
      </c>
      <c r="I55" s="6"/>
    </row>
    <row r="56" spans="1:9" s="38" customFormat="1" x14ac:dyDescent="0.25">
      <c r="A56" s="49" t="s">
        <v>77</v>
      </c>
      <c r="B56" s="56" t="s">
        <v>78</v>
      </c>
      <c r="C56" s="51" t="s">
        <v>26</v>
      </c>
      <c r="D56" s="52" t="s">
        <v>27</v>
      </c>
      <c r="E56" s="53" t="s">
        <v>27</v>
      </c>
      <c r="F56" s="57" t="str">
        <f t="shared" si="1"/>
        <v>нд</v>
      </c>
      <c r="G56" s="57" t="str">
        <f t="shared" si="0"/>
        <v>нд</v>
      </c>
      <c r="H56" s="55" t="s">
        <v>27</v>
      </c>
      <c r="I56" s="6"/>
    </row>
    <row r="57" spans="1:9" s="38" customFormat="1" x14ac:dyDescent="0.25">
      <c r="A57" s="49" t="s">
        <v>79</v>
      </c>
      <c r="B57" s="56" t="s">
        <v>80</v>
      </c>
      <c r="C57" s="51" t="s">
        <v>26</v>
      </c>
      <c r="D57" s="52" t="s">
        <v>27</v>
      </c>
      <c r="E57" s="53" t="s">
        <v>27</v>
      </c>
      <c r="F57" s="57" t="str">
        <f t="shared" si="1"/>
        <v>нд</v>
      </c>
      <c r="G57" s="57" t="str">
        <f t="shared" si="0"/>
        <v>нд</v>
      </c>
      <c r="H57" s="55" t="s">
        <v>27</v>
      </c>
      <c r="I57" s="6"/>
    </row>
    <row r="58" spans="1:9" s="38" customFormat="1" x14ac:dyDescent="0.25">
      <c r="A58" s="49" t="s">
        <v>81</v>
      </c>
      <c r="B58" s="56" t="s">
        <v>82</v>
      </c>
      <c r="C58" s="51">
        <f>C6+C7+C8+C11+C12+C13+C16+C17+C18+C20+C14</f>
        <v>0</v>
      </c>
      <c r="D58" s="52" t="s">
        <v>27</v>
      </c>
      <c r="E58" s="53" t="s">
        <v>27</v>
      </c>
      <c r="F58" s="57" t="str">
        <f t="shared" si="1"/>
        <v>нд</v>
      </c>
      <c r="G58" s="57" t="str">
        <f t="shared" si="0"/>
        <v>нд</v>
      </c>
      <c r="H58" s="55" t="s">
        <v>27</v>
      </c>
      <c r="I58" s="6"/>
    </row>
    <row r="59" spans="1:9" s="38" customFormat="1" ht="15.75" customHeight="1" x14ac:dyDescent="0.25">
      <c r="A59" s="49" t="s">
        <v>83</v>
      </c>
      <c r="B59" s="56" t="s">
        <v>84</v>
      </c>
      <c r="C59" s="51" t="s">
        <v>26</v>
      </c>
      <c r="D59" s="52" t="s">
        <v>27</v>
      </c>
      <c r="E59" s="53" t="s">
        <v>27</v>
      </c>
      <c r="F59" s="57" t="str">
        <f t="shared" si="1"/>
        <v>нд</v>
      </c>
      <c r="G59" s="57" t="str">
        <f t="shared" si="0"/>
        <v>нд</v>
      </c>
      <c r="H59" s="55" t="s">
        <v>27</v>
      </c>
      <c r="I59" s="6"/>
    </row>
    <row r="60" spans="1:9" s="38" customFormat="1" x14ac:dyDescent="0.25">
      <c r="A60" s="49" t="s">
        <v>61</v>
      </c>
      <c r="B60" s="50" t="s">
        <v>85</v>
      </c>
      <c r="C60" s="51" t="s">
        <v>26</v>
      </c>
      <c r="D60" s="52">
        <v>0.47294999999999998</v>
      </c>
      <c r="E60" s="57">
        <v>0.20522203000000008</v>
      </c>
      <c r="F60" s="57">
        <f t="shared" si="1"/>
        <v>-0.26772796999999993</v>
      </c>
      <c r="G60" s="57">
        <f>IFERROR(F60/D60*100,"нд")</f>
        <v>-56.608091764457114</v>
      </c>
      <c r="H60" s="55" t="s">
        <v>27</v>
      </c>
      <c r="I60" s="6"/>
    </row>
    <row r="61" spans="1:9" s="38" customFormat="1" x14ac:dyDescent="0.25">
      <c r="A61" s="49" t="s">
        <v>86</v>
      </c>
      <c r="B61" s="50" t="s">
        <v>87</v>
      </c>
      <c r="C61" s="51" t="s">
        <v>26</v>
      </c>
      <c r="D61" s="52" t="s">
        <v>27</v>
      </c>
      <c r="E61" s="53" t="s">
        <v>27</v>
      </c>
      <c r="F61" s="57" t="str">
        <f t="shared" si="1"/>
        <v>нд</v>
      </c>
      <c r="G61" s="57" t="str">
        <f t="shared" si="0"/>
        <v>нд</v>
      </c>
      <c r="H61" s="55" t="s">
        <v>27</v>
      </c>
      <c r="I61" s="6"/>
    </row>
    <row r="62" spans="1:9" s="38" customFormat="1" x14ac:dyDescent="0.25">
      <c r="A62" s="49" t="s">
        <v>88</v>
      </c>
      <c r="B62" s="56" t="s">
        <v>89</v>
      </c>
      <c r="C62" s="51" t="s">
        <v>26</v>
      </c>
      <c r="D62" s="52" t="s">
        <v>27</v>
      </c>
      <c r="E62" s="53" t="s">
        <v>27</v>
      </c>
      <c r="F62" s="57" t="str">
        <f t="shared" si="1"/>
        <v>нд</v>
      </c>
      <c r="G62" s="57" t="str">
        <f t="shared" si="0"/>
        <v>нд</v>
      </c>
      <c r="H62" s="55" t="s">
        <v>27</v>
      </c>
      <c r="I62" s="6"/>
    </row>
    <row r="63" spans="1:9" s="38" customFormat="1" ht="31.5" x14ac:dyDescent="0.25">
      <c r="A63" s="49" t="s">
        <v>90</v>
      </c>
      <c r="B63" s="56" t="s">
        <v>91</v>
      </c>
      <c r="C63" s="51" t="s">
        <v>26</v>
      </c>
      <c r="D63" s="52" t="s">
        <v>27</v>
      </c>
      <c r="E63" s="53" t="s">
        <v>27</v>
      </c>
      <c r="F63" s="57" t="str">
        <f t="shared" si="1"/>
        <v>нд</v>
      </c>
      <c r="G63" s="57" t="str">
        <f t="shared" si="0"/>
        <v>нд</v>
      </c>
      <c r="H63" s="55" t="s">
        <v>27</v>
      </c>
      <c r="I63" s="6"/>
    </row>
    <row r="64" spans="1:9" s="38" customFormat="1" ht="31.5" x14ac:dyDescent="0.25">
      <c r="A64" s="49" t="s">
        <v>92</v>
      </c>
      <c r="B64" s="56" t="s">
        <v>93</v>
      </c>
      <c r="C64" s="51" t="s">
        <v>26</v>
      </c>
      <c r="D64" s="52" t="s">
        <v>27</v>
      </c>
      <c r="E64" s="53" t="s">
        <v>27</v>
      </c>
      <c r="F64" s="57" t="str">
        <f t="shared" si="1"/>
        <v>нд</v>
      </c>
      <c r="G64" s="57" t="str">
        <f t="shared" si="0"/>
        <v>нд</v>
      </c>
      <c r="H64" s="55" t="s">
        <v>27</v>
      </c>
      <c r="I64" s="6"/>
    </row>
    <row r="65" spans="1:9" s="38" customFormat="1" x14ac:dyDescent="0.25">
      <c r="A65" s="49" t="s">
        <v>94</v>
      </c>
      <c r="B65" s="50" t="s">
        <v>95</v>
      </c>
      <c r="C65" s="51" t="s">
        <v>26</v>
      </c>
      <c r="D65" s="52" t="s">
        <v>27</v>
      </c>
      <c r="E65" s="53" t="s">
        <v>27</v>
      </c>
      <c r="F65" s="57" t="str">
        <f t="shared" si="1"/>
        <v>нд</v>
      </c>
      <c r="G65" s="57" t="str">
        <f t="shared" si="0"/>
        <v>нд</v>
      </c>
      <c r="H65" s="55" t="s">
        <v>27</v>
      </c>
      <c r="I65" s="6"/>
    </row>
    <row r="66" spans="1:9" s="38" customFormat="1" x14ac:dyDescent="0.25">
      <c r="A66" s="49" t="s">
        <v>96</v>
      </c>
      <c r="B66" s="50" t="s">
        <v>97</v>
      </c>
      <c r="C66" s="51" t="s">
        <v>26</v>
      </c>
      <c r="D66" s="52" t="s">
        <v>27</v>
      </c>
      <c r="E66" s="53" t="s">
        <v>27</v>
      </c>
      <c r="F66" s="57" t="str">
        <f t="shared" si="1"/>
        <v>нд</v>
      </c>
      <c r="G66" s="57" t="str">
        <f t="shared" si="0"/>
        <v>нд</v>
      </c>
      <c r="H66" s="55" t="s">
        <v>27</v>
      </c>
      <c r="I66" s="6"/>
    </row>
    <row r="67" spans="1:9" s="38" customFormat="1" x14ac:dyDescent="0.25">
      <c r="A67" s="49" t="s">
        <v>98</v>
      </c>
      <c r="B67" s="50" t="s">
        <v>99</v>
      </c>
      <c r="C67" s="51" t="s">
        <v>26</v>
      </c>
      <c r="D67" s="52" t="s">
        <v>27</v>
      </c>
      <c r="E67" s="53" t="s">
        <v>27</v>
      </c>
      <c r="F67" s="57" t="str">
        <f t="shared" si="1"/>
        <v>нд</v>
      </c>
      <c r="G67" s="57" t="str">
        <f t="shared" si="0"/>
        <v>нд</v>
      </c>
      <c r="H67" s="55" t="s">
        <v>27</v>
      </c>
      <c r="I67" s="6"/>
    </row>
    <row r="68" spans="1:9" s="38" customFormat="1" x14ac:dyDescent="0.25">
      <c r="A68" s="49" t="s">
        <v>100</v>
      </c>
      <c r="B68" s="56" t="s">
        <v>101</v>
      </c>
      <c r="C68" s="51" t="s">
        <v>26</v>
      </c>
      <c r="D68" s="52">
        <v>29.996220000000001</v>
      </c>
      <c r="E68" s="57">
        <v>15.238348749999997</v>
      </c>
      <c r="F68" s="57">
        <f t="shared" si="1"/>
        <v>-14.757871250000004</v>
      </c>
      <c r="G68" s="57">
        <f t="shared" si="0"/>
        <v>-49.19910325367664</v>
      </c>
      <c r="H68" s="55" t="s">
        <v>27</v>
      </c>
      <c r="I68" s="6"/>
    </row>
    <row r="69" spans="1:9" s="38" customFormat="1" x14ac:dyDescent="0.25">
      <c r="A69" s="49" t="s">
        <v>102</v>
      </c>
      <c r="B69" s="56" t="s">
        <v>103</v>
      </c>
      <c r="C69" s="51" t="s">
        <v>26</v>
      </c>
      <c r="D69" s="52">
        <v>4.3838999999999997</v>
      </c>
      <c r="E69" s="57">
        <v>4.8377814599999995</v>
      </c>
      <c r="F69" s="57">
        <f t="shared" si="1"/>
        <v>0.45388145999999985</v>
      </c>
      <c r="G69" s="57">
        <f t="shared" si="0"/>
        <v>10.353371655375348</v>
      </c>
      <c r="H69" s="55" t="s">
        <v>27</v>
      </c>
      <c r="I69" s="6"/>
    </row>
    <row r="70" spans="1:9" s="38" customFormat="1" x14ac:dyDescent="0.25">
      <c r="A70" s="49" t="s">
        <v>104</v>
      </c>
      <c r="B70" s="56" t="s">
        <v>105</v>
      </c>
      <c r="C70" s="51" t="s">
        <v>26</v>
      </c>
      <c r="D70" s="52">
        <f>D71</f>
        <v>0.84792000000000001</v>
      </c>
      <c r="E70" s="57">
        <f>E71+E72</f>
        <v>3.1134556278273058</v>
      </c>
      <c r="F70" s="57">
        <f t="shared" si="1"/>
        <v>2.2655356278273056</v>
      </c>
      <c r="G70" s="57">
        <f t="shared" si="0"/>
        <v>267.18742662365622</v>
      </c>
      <c r="H70" s="55" t="s">
        <v>27</v>
      </c>
      <c r="I70" s="6"/>
    </row>
    <row r="71" spans="1:9" s="38" customFormat="1" ht="31.5" x14ac:dyDescent="0.25">
      <c r="A71" s="49" t="s">
        <v>106</v>
      </c>
      <c r="B71" s="50" t="s">
        <v>107</v>
      </c>
      <c r="C71" s="51" t="s">
        <v>26</v>
      </c>
      <c r="D71" s="52">
        <v>0.84792000000000001</v>
      </c>
      <c r="E71" s="57">
        <v>3.1134556278273058</v>
      </c>
      <c r="F71" s="57">
        <f t="shared" si="1"/>
        <v>2.2655356278273056</v>
      </c>
      <c r="G71" s="57">
        <f t="shared" si="0"/>
        <v>267.18742662365622</v>
      </c>
      <c r="H71" s="55" t="s">
        <v>108</v>
      </c>
      <c r="I71" s="6"/>
    </row>
    <row r="72" spans="1:9" s="38" customFormat="1" x14ac:dyDescent="0.25">
      <c r="A72" s="49" t="s">
        <v>109</v>
      </c>
      <c r="B72" s="50" t="s">
        <v>110</v>
      </c>
      <c r="C72" s="51" t="s">
        <v>26</v>
      </c>
      <c r="D72" s="52" t="s">
        <v>27</v>
      </c>
      <c r="E72" s="57">
        <v>0</v>
      </c>
      <c r="F72" s="57" t="str">
        <f t="shared" si="1"/>
        <v>нд</v>
      </c>
      <c r="G72" s="57" t="str">
        <f t="shared" si="0"/>
        <v>нд</v>
      </c>
      <c r="H72" s="55" t="s">
        <v>27</v>
      </c>
      <c r="I72" s="6"/>
    </row>
    <row r="73" spans="1:9" s="38" customFormat="1" x14ac:dyDescent="0.25">
      <c r="A73" s="49" t="s">
        <v>111</v>
      </c>
      <c r="B73" s="56" t="s">
        <v>112</v>
      </c>
      <c r="C73" s="51" t="s">
        <v>26</v>
      </c>
      <c r="D73" s="52">
        <f>D74+D75+D76</f>
        <v>48.457490000000007</v>
      </c>
      <c r="E73" s="57">
        <f>E74+E75+E76</f>
        <v>76.457098928667449</v>
      </c>
      <c r="F73" s="57">
        <f t="shared" si="1"/>
        <v>27.999608928667442</v>
      </c>
      <c r="G73" s="57">
        <f t="shared" si="0"/>
        <v>57.781797878238095</v>
      </c>
      <c r="H73" s="55" t="s">
        <v>27</v>
      </c>
      <c r="I73" s="6"/>
    </row>
    <row r="74" spans="1:9" s="38" customFormat="1" x14ac:dyDescent="0.25">
      <c r="A74" s="49" t="s">
        <v>113</v>
      </c>
      <c r="B74" s="50" t="s">
        <v>114</v>
      </c>
      <c r="C74" s="51" t="s">
        <v>26</v>
      </c>
      <c r="D74" s="52">
        <v>64.607240000000004</v>
      </c>
      <c r="E74" s="57">
        <v>61.457367238667445</v>
      </c>
      <c r="F74" s="57">
        <f t="shared" si="1"/>
        <v>-3.1498727613325599</v>
      </c>
      <c r="G74" s="57">
        <f t="shared" si="0"/>
        <v>-4.8754176177972619</v>
      </c>
      <c r="H74" s="55" t="s">
        <v>27</v>
      </c>
      <c r="I74" s="6"/>
    </row>
    <row r="75" spans="1:9" s="38" customFormat="1" x14ac:dyDescent="0.25">
      <c r="A75" s="49" t="s">
        <v>115</v>
      </c>
      <c r="B75" s="50" t="s">
        <v>116</v>
      </c>
      <c r="C75" s="51" t="s">
        <v>26</v>
      </c>
      <c r="D75" s="52">
        <v>15.66938</v>
      </c>
      <c r="E75" s="57">
        <v>12.59414441</v>
      </c>
      <c r="F75" s="57">
        <f t="shared" si="1"/>
        <v>-3.0752355900000001</v>
      </c>
      <c r="G75" s="57">
        <f t="shared" si="0"/>
        <v>-19.625764325072211</v>
      </c>
      <c r="H75" s="55" t="s">
        <v>27</v>
      </c>
      <c r="I75" s="6"/>
    </row>
    <row r="76" spans="1:9" s="38" customFormat="1" ht="16.5" thickBot="1" x14ac:dyDescent="0.3">
      <c r="A76" s="62" t="s">
        <v>117</v>
      </c>
      <c r="B76" s="63" t="s">
        <v>118</v>
      </c>
      <c r="C76" s="64" t="s">
        <v>26</v>
      </c>
      <c r="D76" s="65">
        <v>-31.819130000000001</v>
      </c>
      <c r="E76" s="66">
        <v>2.4055872799999998</v>
      </c>
      <c r="F76" s="66">
        <f>IFERROR(E76-D76,"нд")</f>
        <v>34.22471728</v>
      </c>
      <c r="G76" s="66">
        <f>IFERROR(F76/D76*100,"нд")</f>
        <v>-107.56019187199651</v>
      </c>
      <c r="H76" s="67" t="s">
        <v>27</v>
      </c>
      <c r="I76" s="6"/>
    </row>
    <row r="77" spans="1:9" s="38" customFormat="1" x14ac:dyDescent="0.25">
      <c r="A77" s="42" t="s">
        <v>119</v>
      </c>
      <c r="B77" s="68" t="s">
        <v>120</v>
      </c>
      <c r="C77" s="44" t="s">
        <v>26</v>
      </c>
      <c r="D77" s="45">
        <f>D78</f>
        <v>14.96175</v>
      </c>
      <c r="E77" s="46">
        <f>E78</f>
        <v>2.6654663799999998</v>
      </c>
      <c r="F77" s="46">
        <f t="shared" si="1"/>
        <v>-12.296283620000001</v>
      </c>
      <c r="G77" s="46">
        <f t="shared" si="0"/>
        <v>-82.184795361505167</v>
      </c>
      <c r="H77" s="48" t="s">
        <v>27</v>
      </c>
      <c r="I77" s="6"/>
    </row>
    <row r="78" spans="1:9" s="38" customFormat="1" x14ac:dyDescent="0.25">
      <c r="A78" s="49" t="s">
        <v>121</v>
      </c>
      <c r="B78" s="50" t="s">
        <v>122</v>
      </c>
      <c r="C78" s="51" t="s">
        <v>26</v>
      </c>
      <c r="D78" s="52">
        <v>14.96175</v>
      </c>
      <c r="E78" s="57">
        <v>2.6654663799999998</v>
      </c>
      <c r="F78" s="57">
        <f>IFERROR(E78-D78,"нд")</f>
        <v>-12.296283620000001</v>
      </c>
      <c r="G78" s="57">
        <f t="shared" si="0"/>
        <v>-82.184795361505167</v>
      </c>
      <c r="H78" s="55" t="s">
        <v>27</v>
      </c>
      <c r="I78" s="6"/>
    </row>
    <row r="79" spans="1:9" s="38" customFormat="1" x14ac:dyDescent="0.25">
      <c r="A79" s="49" t="s">
        <v>123</v>
      </c>
      <c r="B79" s="50" t="s">
        <v>124</v>
      </c>
      <c r="C79" s="51" t="s">
        <v>26</v>
      </c>
      <c r="D79" s="52" t="s">
        <v>27</v>
      </c>
      <c r="E79" s="53" t="s">
        <v>27</v>
      </c>
      <c r="F79" s="57" t="str">
        <f t="shared" si="1"/>
        <v>нд</v>
      </c>
      <c r="G79" s="57" t="str">
        <f t="shared" si="0"/>
        <v>нд</v>
      </c>
      <c r="H79" s="55" t="s">
        <v>27</v>
      </c>
      <c r="I79" s="6"/>
    </row>
    <row r="80" spans="1:9" s="38" customFormat="1" ht="16.5" thickBot="1" x14ac:dyDescent="0.3">
      <c r="A80" s="69" t="s">
        <v>125</v>
      </c>
      <c r="B80" s="70" t="s">
        <v>126</v>
      </c>
      <c r="C80" s="59" t="s">
        <v>26</v>
      </c>
      <c r="D80" s="71" t="s">
        <v>27</v>
      </c>
      <c r="E80" s="72" t="s">
        <v>27</v>
      </c>
      <c r="F80" s="73" t="str">
        <f t="shared" si="1"/>
        <v>нд</v>
      </c>
      <c r="G80" s="73" t="str">
        <f t="shared" si="0"/>
        <v>нд</v>
      </c>
      <c r="H80" s="74" t="s">
        <v>27</v>
      </c>
      <c r="I80" s="6"/>
    </row>
    <row r="81" spans="1:9" s="38" customFormat="1" x14ac:dyDescent="0.25">
      <c r="A81" s="75" t="s">
        <v>127</v>
      </c>
      <c r="B81" s="76" t="s">
        <v>128</v>
      </c>
      <c r="C81" s="60" t="s">
        <v>26</v>
      </c>
      <c r="D81" s="77">
        <f>D23-D38</f>
        <v>12.045419999999993</v>
      </c>
      <c r="E81" s="78">
        <f>E23-E38</f>
        <v>-80.07082106649473</v>
      </c>
      <c r="F81" s="78">
        <f t="shared" si="1"/>
        <v>-92.116241066494723</v>
      </c>
      <c r="G81" s="78">
        <f>IFERROR(F81/D81*100,"нд")</f>
        <v>-764.74079829922732</v>
      </c>
      <c r="H81" s="79" t="s">
        <v>27</v>
      </c>
      <c r="I81" s="6"/>
    </row>
    <row r="82" spans="1:9" s="38" customFormat="1" x14ac:dyDescent="0.25">
      <c r="A82" s="49" t="s">
        <v>129</v>
      </c>
      <c r="B82" s="50" t="s">
        <v>29</v>
      </c>
      <c r="C82" s="51" t="s">
        <v>26</v>
      </c>
      <c r="D82" s="52" t="s">
        <v>27</v>
      </c>
      <c r="E82" s="53" t="s">
        <v>27</v>
      </c>
      <c r="F82" s="57" t="str">
        <f t="shared" si="1"/>
        <v>нд</v>
      </c>
      <c r="G82" s="57" t="str">
        <f t="shared" si="0"/>
        <v>нд</v>
      </c>
      <c r="H82" s="55" t="s">
        <v>27</v>
      </c>
      <c r="I82" s="6"/>
    </row>
    <row r="83" spans="1:9" s="38" customFormat="1" ht="31.5" x14ac:dyDescent="0.25">
      <c r="A83" s="49" t="s">
        <v>130</v>
      </c>
      <c r="B83" s="56" t="s">
        <v>31</v>
      </c>
      <c r="C83" s="51" t="s">
        <v>26</v>
      </c>
      <c r="D83" s="52" t="s">
        <v>27</v>
      </c>
      <c r="E83" s="53" t="s">
        <v>27</v>
      </c>
      <c r="F83" s="57" t="str">
        <f t="shared" si="1"/>
        <v>нд</v>
      </c>
      <c r="G83" s="57" t="str">
        <f t="shared" si="0"/>
        <v>нд</v>
      </c>
      <c r="H83" s="55" t="s">
        <v>27</v>
      </c>
      <c r="I83" s="6"/>
    </row>
    <row r="84" spans="1:9" s="38" customFormat="1" ht="31.5" x14ac:dyDescent="0.25">
      <c r="A84" s="49" t="s">
        <v>131</v>
      </c>
      <c r="B84" s="56" t="s">
        <v>33</v>
      </c>
      <c r="C84" s="51" t="s">
        <v>26</v>
      </c>
      <c r="D84" s="52" t="s">
        <v>27</v>
      </c>
      <c r="E84" s="53" t="s">
        <v>27</v>
      </c>
      <c r="F84" s="57" t="str">
        <f t="shared" si="1"/>
        <v>нд</v>
      </c>
      <c r="G84" s="57" t="str">
        <f t="shared" si="0"/>
        <v>нд</v>
      </c>
      <c r="H84" s="55" t="s">
        <v>27</v>
      </c>
      <c r="I84" s="6"/>
    </row>
    <row r="85" spans="1:9" s="38" customFormat="1" ht="31.5" x14ac:dyDescent="0.25">
      <c r="A85" s="49" t="s">
        <v>132</v>
      </c>
      <c r="B85" s="56" t="s">
        <v>35</v>
      </c>
      <c r="C85" s="51" t="s">
        <v>26</v>
      </c>
      <c r="D85" s="52" t="s">
        <v>27</v>
      </c>
      <c r="E85" s="53" t="s">
        <v>27</v>
      </c>
      <c r="F85" s="57" t="str">
        <f t="shared" si="1"/>
        <v>нд</v>
      </c>
      <c r="G85" s="57" t="str">
        <f t="shared" si="0"/>
        <v>нд</v>
      </c>
      <c r="H85" s="55" t="s">
        <v>27</v>
      </c>
      <c r="I85" s="6"/>
    </row>
    <row r="86" spans="1:9" s="38" customFormat="1" x14ac:dyDescent="0.25">
      <c r="A86" s="49" t="s">
        <v>133</v>
      </c>
      <c r="B86" s="50" t="s">
        <v>37</v>
      </c>
      <c r="C86" s="51" t="s">
        <v>26</v>
      </c>
      <c r="D86" s="52" t="s">
        <v>27</v>
      </c>
      <c r="E86" s="53" t="s">
        <v>27</v>
      </c>
      <c r="F86" s="57" t="str">
        <f t="shared" si="1"/>
        <v>нд</v>
      </c>
      <c r="G86" s="57" t="str">
        <f t="shared" si="0"/>
        <v>нд</v>
      </c>
      <c r="H86" s="55" t="s">
        <v>27</v>
      </c>
      <c r="I86" s="6"/>
    </row>
    <row r="87" spans="1:9" s="38" customFormat="1" x14ac:dyDescent="0.25">
      <c r="A87" s="49" t="s">
        <v>134</v>
      </c>
      <c r="B87" s="50" t="s">
        <v>39</v>
      </c>
      <c r="C87" s="51" t="s">
        <v>26</v>
      </c>
      <c r="D87" s="52">
        <f>D81</f>
        <v>12.045419999999993</v>
      </c>
      <c r="E87" s="57">
        <f>E81</f>
        <v>-80.07082106649473</v>
      </c>
      <c r="F87" s="57">
        <f t="shared" si="1"/>
        <v>-92.116241066494723</v>
      </c>
      <c r="G87" s="57">
        <f t="shared" si="0"/>
        <v>-764.74079829922732</v>
      </c>
      <c r="H87" s="55" t="s">
        <v>27</v>
      </c>
      <c r="I87" s="6"/>
    </row>
    <row r="88" spans="1:9" s="38" customFormat="1" x14ac:dyDescent="0.25">
      <c r="A88" s="49" t="s">
        <v>135</v>
      </c>
      <c r="B88" s="50" t="s">
        <v>41</v>
      </c>
      <c r="C88" s="51" t="s">
        <v>26</v>
      </c>
      <c r="D88" s="52" t="s">
        <v>27</v>
      </c>
      <c r="E88" s="53" t="s">
        <v>27</v>
      </c>
      <c r="F88" s="57" t="str">
        <f t="shared" si="1"/>
        <v>нд</v>
      </c>
      <c r="G88" s="57" t="str">
        <f t="shared" ref="G88:G151" si="2">IFERROR(F88/D88*100,"нд")</f>
        <v>нд</v>
      </c>
      <c r="H88" s="55" t="s">
        <v>27</v>
      </c>
      <c r="I88" s="6"/>
    </row>
    <row r="89" spans="1:9" s="38" customFormat="1" x14ac:dyDescent="0.25">
      <c r="A89" s="49" t="s">
        <v>136</v>
      </c>
      <c r="B89" s="50" t="s">
        <v>43</v>
      </c>
      <c r="C89" s="51" t="s">
        <v>26</v>
      </c>
      <c r="D89" s="52" t="s">
        <v>27</v>
      </c>
      <c r="E89" s="53" t="s">
        <v>27</v>
      </c>
      <c r="F89" s="57" t="str">
        <f t="shared" si="1"/>
        <v>нд</v>
      </c>
      <c r="G89" s="57" t="str">
        <f t="shared" si="2"/>
        <v>нд</v>
      </c>
      <c r="H89" s="55" t="s">
        <v>27</v>
      </c>
      <c r="I89" s="6"/>
    </row>
    <row r="90" spans="1:9" s="38" customFormat="1" x14ac:dyDescent="0.25">
      <c r="A90" s="49" t="s">
        <v>137</v>
      </c>
      <c r="B90" s="50" t="s">
        <v>45</v>
      </c>
      <c r="C90" s="51" t="s">
        <v>26</v>
      </c>
      <c r="D90" s="52" t="s">
        <v>27</v>
      </c>
      <c r="E90" s="53" t="s">
        <v>27</v>
      </c>
      <c r="F90" s="57" t="str">
        <f t="shared" ref="F90:F153" si="3">IFERROR(E90-D90,"нд")</f>
        <v>нд</v>
      </c>
      <c r="G90" s="57" t="str">
        <f t="shared" si="2"/>
        <v>нд</v>
      </c>
      <c r="H90" s="55" t="s">
        <v>27</v>
      </c>
      <c r="I90" s="6"/>
    </row>
    <row r="91" spans="1:9" s="38" customFormat="1" x14ac:dyDescent="0.25">
      <c r="A91" s="49" t="s">
        <v>138</v>
      </c>
      <c r="B91" s="50" t="s">
        <v>47</v>
      </c>
      <c r="C91" s="51" t="s">
        <v>26</v>
      </c>
      <c r="D91" s="52" t="s">
        <v>27</v>
      </c>
      <c r="E91" s="53" t="s">
        <v>27</v>
      </c>
      <c r="F91" s="57" t="str">
        <f t="shared" si="3"/>
        <v>нд</v>
      </c>
      <c r="G91" s="57" t="str">
        <f t="shared" si="2"/>
        <v>нд</v>
      </c>
      <c r="H91" s="55" t="s">
        <v>27</v>
      </c>
      <c r="I91" s="6"/>
    </row>
    <row r="92" spans="1:9" s="38" customFormat="1" ht="31.5" x14ac:dyDescent="0.25">
      <c r="A92" s="49" t="s">
        <v>139</v>
      </c>
      <c r="B92" s="56" t="s">
        <v>49</v>
      </c>
      <c r="C92" s="51" t="s">
        <v>26</v>
      </c>
      <c r="D92" s="52" t="s">
        <v>27</v>
      </c>
      <c r="E92" s="53" t="s">
        <v>27</v>
      </c>
      <c r="F92" s="57" t="str">
        <f t="shared" si="3"/>
        <v>нд</v>
      </c>
      <c r="G92" s="57" t="str">
        <f t="shared" si="2"/>
        <v>нд</v>
      </c>
      <c r="H92" s="55" t="s">
        <v>27</v>
      </c>
      <c r="I92" s="6"/>
    </row>
    <row r="93" spans="1:9" s="38" customFormat="1" x14ac:dyDescent="0.25">
      <c r="A93" s="49" t="s">
        <v>140</v>
      </c>
      <c r="B93" s="56" t="s">
        <v>51</v>
      </c>
      <c r="C93" s="51" t="s">
        <v>26</v>
      </c>
      <c r="D93" s="52" t="s">
        <v>27</v>
      </c>
      <c r="E93" s="53" t="s">
        <v>27</v>
      </c>
      <c r="F93" s="57" t="str">
        <f t="shared" si="3"/>
        <v>нд</v>
      </c>
      <c r="G93" s="57" t="str">
        <f t="shared" si="2"/>
        <v>нд</v>
      </c>
      <c r="H93" s="55" t="s">
        <v>27</v>
      </c>
      <c r="I93" s="6"/>
    </row>
    <row r="94" spans="1:9" s="38" customFormat="1" x14ac:dyDescent="0.25">
      <c r="A94" s="49" t="s">
        <v>141</v>
      </c>
      <c r="B94" s="50" t="s">
        <v>53</v>
      </c>
      <c r="C94" s="51" t="s">
        <v>26</v>
      </c>
      <c r="D94" s="52" t="s">
        <v>27</v>
      </c>
      <c r="E94" s="53" t="s">
        <v>27</v>
      </c>
      <c r="F94" s="57" t="str">
        <f t="shared" si="3"/>
        <v>нд</v>
      </c>
      <c r="G94" s="57" t="str">
        <f t="shared" si="2"/>
        <v>нд</v>
      </c>
      <c r="H94" s="55" t="s">
        <v>27</v>
      </c>
      <c r="I94" s="6"/>
    </row>
    <row r="95" spans="1:9" s="38" customFormat="1" x14ac:dyDescent="0.25">
      <c r="A95" s="49" t="s">
        <v>142</v>
      </c>
      <c r="B95" s="50" t="s">
        <v>55</v>
      </c>
      <c r="C95" s="51" t="s">
        <v>26</v>
      </c>
      <c r="D95" s="52" t="s">
        <v>27</v>
      </c>
      <c r="E95" s="53" t="s">
        <v>27</v>
      </c>
      <c r="F95" s="57" t="str">
        <f t="shared" si="3"/>
        <v>нд</v>
      </c>
      <c r="G95" s="57" t="str">
        <f t="shared" si="2"/>
        <v>нд</v>
      </c>
      <c r="H95" s="55" t="s">
        <v>27</v>
      </c>
      <c r="I95" s="6"/>
    </row>
    <row r="96" spans="1:9" s="38" customFormat="1" x14ac:dyDescent="0.25">
      <c r="A96" s="49" t="s">
        <v>143</v>
      </c>
      <c r="B96" s="80" t="s">
        <v>144</v>
      </c>
      <c r="C96" s="51" t="s">
        <v>26</v>
      </c>
      <c r="D96" s="52">
        <f>-D103</f>
        <v>-0.36303000000000002</v>
      </c>
      <c r="E96" s="57">
        <f>-E103</f>
        <v>-3.0957301479268522</v>
      </c>
      <c r="F96" s="57">
        <f t="shared" si="3"/>
        <v>-2.732700147926852</v>
      </c>
      <c r="G96" s="57">
        <f t="shared" si="2"/>
        <v>752.74774754892201</v>
      </c>
      <c r="H96" s="55" t="s">
        <v>27</v>
      </c>
      <c r="I96" s="6"/>
    </row>
    <row r="97" spans="1:9" s="38" customFormat="1" x14ac:dyDescent="0.25">
      <c r="A97" s="49" t="s">
        <v>145</v>
      </c>
      <c r="B97" s="56" t="s">
        <v>146</v>
      </c>
      <c r="C97" s="51" t="s">
        <v>26</v>
      </c>
      <c r="D97" s="52" t="s">
        <v>27</v>
      </c>
      <c r="E97" s="53" t="s">
        <v>27</v>
      </c>
      <c r="F97" s="57" t="str">
        <f t="shared" si="3"/>
        <v>нд</v>
      </c>
      <c r="G97" s="57" t="str">
        <f t="shared" si="2"/>
        <v>нд</v>
      </c>
      <c r="H97" s="55" t="s">
        <v>27</v>
      </c>
      <c r="I97" s="6"/>
    </row>
    <row r="98" spans="1:9" s="38" customFormat="1" x14ac:dyDescent="0.25">
      <c r="A98" s="49" t="s">
        <v>147</v>
      </c>
      <c r="B98" s="56" t="s">
        <v>148</v>
      </c>
      <c r="C98" s="51" t="s">
        <v>26</v>
      </c>
      <c r="D98" s="52" t="s">
        <v>27</v>
      </c>
      <c r="E98" s="53" t="s">
        <v>27</v>
      </c>
      <c r="F98" s="57" t="str">
        <f t="shared" si="3"/>
        <v>нд</v>
      </c>
      <c r="G98" s="57" t="str">
        <f t="shared" si="2"/>
        <v>нд</v>
      </c>
      <c r="H98" s="55" t="s">
        <v>27</v>
      </c>
      <c r="I98" s="6"/>
    </row>
    <row r="99" spans="1:9" s="38" customFormat="1" x14ac:dyDescent="0.25">
      <c r="A99" s="49" t="s">
        <v>149</v>
      </c>
      <c r="B99" s="56" t="s">
        <v>150</v>
      </c>
      <c r="C99" s="51" t="s">
        <v>26</v>
      </c>
      <c r="D99" s="52" t="s">
        <v>27</v>
      </c>
      <c r="E99" s="53" t="s">
        <v>27</v>
      </c>
      <c r="F99" s="57" t="str">
        <f t="shared" si="3"/>
        <v>нд</v>
      </c>
      <c r="G99" s="57" t="str">
        <f t="shared" si="2"/>
        <v>нд</v>
      </c>
      <c r="H99" s="55" t="s">
        <v>27</v>
      </c>
      <c r="I99" s="6"/>
    </row>
    <row r="100" spans="1:9" s="38" customFormat="1" x14ac:dyDescent="0.25">
      <c r="A100" s="49" t="s">
        <v>151</v>
      </c>
      <c r="B100" s="56" t="s">
        <v>152</v>
      </c>
      <c r="C100" s="51" t="s">
        <v>26</v>
      </c>
      <c r="D100" s="52" t="s">
        <v>27</v>
      </c>
      <c r="E100" s="53" t="s">
        <v>27</v>
      </c>
      <c r="F100" s="57" t="str">
        <f t="shared" si="3"/>
        <v>нд</v>
      </c>
      <c r="G100" s="57" t="str">
        <f t="shared" si="2"/>
        <v>нд</v>
      </c>
      <c r="H100" s="55" t="s">
        <v>27</v>
      </c>
      <c r="I100" s="6"/>
    </row>
    <row r="101" spans="1:9" s="38" customFormat="1" x14ac:dyDescent="0.25">
      <c r="A101" s="49" t="s">
        <v>153</v>
      </c>
      <c r="B101" s="56" t="s">
        <v>154</v>
      </c>
      <c r="C101" s="51" t="s">
        <v>26</v>
      </c>
      <c r="D101" s="52" t="s">
        <v>27</v>
      </c>
      <c r="E101" s="53" t="s">
        <v>27</v>
      </c>
      <c r="F101" s="57" t="str">
        <f t="shared" si="3"/>
        <v>нд</v>
      </c>
      <c r="G101" s="57" t="str">
        <f t="shared" si="2"/>
        <v>нд</v>
      </c>
      <c r="H101" s="55" t="s">
        <v>27</v>
      </c>
      <c r="I101" s="6"/>
    </row>
    <row r="102" spans="1:9" s="38" customFormat="1" x14ac:dyDescent="0.25">
      <c r="A102" s="49" t="s">
        <v>155</v>
      </c>
      <c r="B102" s="50" t="s">
        <v>156</v>
      </c>
      <c r="C102" s="51" t="s">
        <v>26</v>
      </c>
      <c r="D102" s="52" t="s">
        <v>27</v>
      </c>
      <c r="E102" s="53" t="s">
        <v>27</v>
      </c>
      <c r="F102" s="57" t="str">
        <f t="shared" si="3"/>
        <v>нд</v>
      </c>
      <c r="G102" s="57" t="str">
        <f t="shared" si="2"/>
        <v>нд</v>
      </c>
      <c r="H102" s="55" t="s">
        <v>27</v>
      </c>
      <c r="I102" s="6"/>
    </row>
    <row r="103" spans="1:9" s="38" customFormat="1" x14ac:dyDescent="0.25">
      <c r="A103" s="49" t="s">
        <v>157</v>
      </c>
      <c r="B103" s="56" t="s">
        <v>112</v>
      </c>
      <c r="C103" s="51" t="s">
        <v>26</v>
      </c>
      <c r="D103" s="52">
        <f>D105+D108</f>
        <v>0.36303000000000002</v>
      </c>
      <c r="E103" s="57">
        <f>E105+E108</f>
        <v>3.0957301479268522</v>
      </c>
      <c r="F103" s="57">
        <f t="shared" si="3"/>
        <v>2.732700147926852</v>
      </c>
      <c r="G103" s="57">
        <f t="shared" si="2"/>
        <v>752.74774754892201</v>
      </c>
      <c r="H103" s="55" t="s">
        <v>27</v>
      </c>
      <c r="I103" s="6"/>
    </row>
    <row r="104" spans="1:9" s="38" customFormat="1" x14ac:dyDescent="0.25">
      <c r="A104" s="49" t="s">
        <v>158</v>
      </c>
      <c r="B104" s="50" t="s">
        <v>159</v>
      </c>
      <c r="C104" s="51" t="s">
        <v>26</v>
      </c>
      <c r="D104" s="52" t="s">
        <v>27</v>
      </c>
      <c r="E104" s="53" t="s">
        <v>27</v>
      </c>
      <c r="F104" s="57" t="str">
        <f t="shared" si="3"/>
        <v>нд</v>
      </c>
      <c r="G104" s="57" t="str">
        <f t="shared" si="2"/>
        <v>нд</v>
      </c>
      <c r="H104" s="55" t="s">
        <v>27</v>
      </c>
      <c r="I104" s="6"/>
    </row>
    <row r="105" spans="1:9" s="38" customFormat="1" ht="31.5" x14ac:dyDescent="0.25">
      <c r="A105" s="49" t="s">
        <v>160</v>
      </c>
      <c r="B105" s="50" t="s">
        <v>161</v>
      </c>
      <c r="C105" s="51" t="s">
        <v>26</v>
      </c>
      <c r="D105" s="52">
        <f>26.53/1000</f>
        <v>2.6530000000000001E-2</v>
      </c>
      <c r="E105" s="57">
        <v>2.8983374771959083</v>
      </c>
      <c r="F105" s="57">
        <f t="shared" si="3"/>
        <v>2.8718074771959081</v>
      </c>
      <c r="G105" s="57">
        <f t="shared" si="2"/>
        <v>10824.754908390154</v>
      </c>
      <c r="H105" s="55" t="s">
        <v>108</v>
      </c>
      <c r="I105" s="6"/>
    </row>
    <row r="106" spans="1:9" s="38" customFormat="1" x14ac:dyDescent="0.25">
      <c r="A106" s="49" t="s">
        <v>162</v>
      </c>
      <c r="B106" s="50" t="s">
        <v>163</v>
      </c>
      <c r="C106" s="51" t="s">
        <v>26</v>
      </c>
      <c r="D106" s="52" t="s">
        <v>27</v>
      </c>
      <c r="E106" s="57" t="s">
        <v>27</v>
      </c>
      <c r="F106" s="57" t="str">
        <f t="shared" si="3"/>
        <v>нд</v>
      </c>
      <c r="G106" s="57" t="str">
        <f t="shared" si="2"/>
        <v>нд</v>
      </c>
      <c r="H106" s="55" t="s">
        <v>27</v>
      </c>
      <c r="I106" s="6"/>
    </row>
    <row r="107" spans="1:9" s="38" customFormat="1" x14ac:dyDescent="0.25">
      <c r="A107" s="49" t="s">
        <v>164</v>
      </c>
      <c r="B107" s="56" t="s">
        <v>165</v>
      </c>
      <c r="C107" s="51" t="s">
        <v>26</v>
      </c>
      <c r="D107" s="52" t="s">
        <v>27</v>
      </c>
      <c r="E107" s="57" t="s">
        <v>27</v>
      </c>
      <c r="F107" s="57" t="str">
        <f t="shared" si="3"/>
        <v>нд</v>
      </c>
      <c r="G107" s="57" t="str">
        <f t="shared" si="2"/>
        <v>нд</v>
      </c>
      <c r="H107" s="55" t="s">
        <v>27</v>
      </c>
      <c r="I107" s="6"/>
    </row>
    <row r="108" spans="1:9" s="38" customFormat="1" x14ac:dyDescent="0.25">
      <c r="A108" s="49" t="s">
        <v>166</v>
      </c>
      <c r="B108" s="50" t="s">
        <v>167</v>
      </c>
      <c r="C108" s="51" t="s">
        <v>26</v>
      </c>
      <c r="D108" s="52">
        <f>(336.5)/1000</f>
        <v>0.33650000000000002</v>
      </c>
      <c r="E108" s="57">
        <v>0.19739267073094408</v>
      </c>
      <c r="F108" s="57">
        <f t="shared" si="3"/>
        <v>-0.13910732926905595</v>
      </c>
      <c r="G108" s="57">
        <f t="shared" si="2"/>
        <v>-41.3394737798086</v>
      </c>
      <c r="H108" s="55" t="s">
        <v>27</v>
      </c>
      <c r="I108" s="6"/>
    </row>
    <row r="109" spans="1:9" s="38" customFormat="1" x14ac:dyDescent="0.25">
      <c r="A109" s="49" t="s">
        <v>168</v>
      </c>
      <c r="B109" s="80" t="s">
        <v>169</v>
      </c>
      <c r="C109" s="51" t="s">
        <v>26</v>
      </c>
      <c r="D109" s="52">
        <f>D96+D81</f>
        <v>11.682389999999993</v>
      </c>
      <c r="E109" s="57">
        <f>E96+E81</f>
        <v>-83.166551214421588</v>
      </c>
      <c r="F109" s="57">
        <f t="shared" si="3"/>
        <v>-94.848941214421586</v>
      </c>
      <c r="G109" s="57">
        <f t="shared" si="2"/>
        <v>-811.89671988712621</v>
      </c>
      <c r="H109" s="55" t="s">
        <v>27</v>
      </c>
      <c r="I109" s="6"/>
    </row>
    <row r="110" spans="1:9" s="38" customFormat="1" ht="31.5" x14ac:dyDescent="0.25">
      <c r="A110" s="49" t="s">
        <v>170</v>
      </c>
      <c r="B110" s="56" t="s">
        <v>171</v>
      </c>
      <c r="C110" s="51" t="s">
        <v>26</v>
      </c>
      <c r="D110" s="52" t="s">
        <v>27</v>
      </c>
      <c r="E110" s="57" t="s">
        <v>27</v>
      </c>
      <c r="F110" s="57" t="str">
        <f t="shared" si="3"/>
        <v>нд</v>
      </c>
      <c r="G110" s="57" t="str">
        <f t="shared" si="2"/>
        <v>нд</v>
      </c>
      <c r="H110" s="55" t="s">
        <v>27</v>
      </c>
      <c r="I110" s="6"/>
    </row>
    <row r="111" spans="1:9" s="38" customFormat="1" ht="31.5" x14ac:dyDescent="0.25">
      <c r="A111" s="49" t="s">
        <v>172</v>
      </c>
      <c r="B111" s="56" t="s">
        <v>31</v>
      </c>
      <c r="C111" s="51" t="s">
        <v>26</v>
      </c>
      <c r="D111" s="52" t="s">
        <v>27</v>
      </c>
      <c r="E111" s="57" t="s">
        <v>27</v>
      </c>
      <c r="F111" s="57" t="str">
        <f t="shared" si="3"/>
        <v>нд</v>
      </c>
      <c r="G111" s="57" t="str">
        <f t="shared" si="2"/>
        <v>нд</v>
      </c>
      <c r="H111" s="55" t="s">
        <v>27</v>
      </c>
      <c r="I111" s="6"/>
    </row>
    <row r="112" spans="1:9" s="38" customFormat="1" ht="31.5" x14ac:dyDescent="0.25">
      <c r="A112" s="49" t="s">
        <v>173</v>
      </c>
      <c r="B112" s="56" t="s">
        <v>33</v>
      </c>
      <c r="C112" s="51" t="s">
        <v>26</v>
      </c>
      <c r="D112" s="52" t="s">
        <v>27</v>
      </c>
      <c r="E112" s="57" t="s">
        <v>27</v>
      </c>
      <c r="F112" s="57" t="str">
        <f t="shared" si="3"/>
        <v>нд</v>
      </c>
      <c r="G112" s="57" t="str">
        <f t="shared" si="2"/>
        <v>нд</v>
      </c>
      <c r="H112" s="55" t="s">
        <v>27</v>
      </c>
      <c r="I112" s="6"/>
    </row>
    <row r="113" spans="1:9" s="38" customFormat="1" ht="31.5" x14ac:dyDescent="0.25">
      <c r="A113" s="49" t="s">
        <v>174</v>
      </c>
      <c r="B113" s="56" t="s">
        <v>35</v>
      </c>
      <c r="C113" s="51" t="s">
        <v>26</v>
      </c>
      <c r="D113" s="52" t="s">
        <v>27</v>
      </c>
      <c r="E113" s="57" t="s">
        <v>27</v>
      </c>
      <c r="F113" s="57" t="str">
        <f t="shared" si="3"/>
        <v>нд</v>
      </c>
      <c r="G113" s="57" t="str">
        <f t="shared" si="2"/>
        <v>нд</v>
      </c>
      <c r="H113" s="55" t="s">
        <v>27</v>
      </c>
      <c r="I113" s="6"/>
    </row>
    <row r="114" spans="1:9" s="38" customFormat="1" x14ac:dyDescent="0.25">
      <c r="A114" s="49" t="s">
        <v>175</v>
      </c>
      <c r="B114" s="50" t="s">
        <v>37</v>
      </c>
      <c r="C114" s="51" t="s">
        <v>26</v>
      </c>
      <c r="D114" s="52" t="s">
        <v>27</v>
      </c>
      <c r="E114" s="57" t="s">
        <v>27</v>
      </c>
      <c r="F114" s="57" t="str">
        <f t="shared" si="3"/>
        <v>нд</v>
      </c>
      <c r="G114" s="57" t="str">
        <f t="shared" si="2"/>
        <v>нд</v>
      </c>
      <c r="H114" s="55" t="s">
        <v>27</v>
      </c>
      <c r="I114" s="6"/>
    </row>
    <row r="115" spans="1:9" s="38" customFormat="1" x14ac:dyDescent="0.25">
      <c r="A115" s="49" t="s">
        <v>176</v>
      </c>
      <c r="B115" s="50" t="s">
        <v>39</v>
      </c>
      <c r="C115" s="51" t="s">
        <v>26</v>
      </c>
      <c r="D115" s="52">
        <f>D109</f>
        <v>11.682389999999993</v>
      </c>
      <c r="E115" s="57">
        <f>E109</f>
        <v>-83.166551214421588</v>
      </c>
      <c r="F115" s="57">
        <f t="shared" si="3"/>
        <v>-94.848941214421586</v>
      </c>
      <c r="G115" s="57">
        <f t="shared" si="2"/>
        <v>-811.89671988712621</v>
      </c>
      <c r="H115" s="55" t="s">
        <v>27</v>
      </c>
      <c r="I115" s="6"/>
    </row>
    <row r="116" spans="1:9" s="38" customFormat="1" x14ac:dyDescent="0.25">
      <c r="A116" s="49" t="s">
        <v>177</v>
      </c>
      <c r="B116" s="50" t="s">
        <v>41</v>
      </c>
      <c r="C116" s="51" t="s">
        <v>26</v>
      </c>
      <c r="D116" s="52" t="s">
        <v>27</v>
      </c>
      <c r="E116" s="57" t="s">
        <v>27</v>
      </c>
      <c r="F116" s="57" t="str">
        <f t="shared" si="3"/>
        <v>нд</v>
      </c>
      <c r="G116" s="57" t="str">
        <f t="shared" si="2"/>
        <v>нд</v>
      </c>
      <c r="H116" s="55" t="s">
        <v>27</v>
      </c>
      <c r="I116" s="6"/>
    </row>
    <row r="117" spans="1:9" s="38" customFormat="1" x14ac:dyDescent="0.25">
      <c r="A117" s="49" t="s">
        <v>178</v>
      </c>
      <c r="B117" s="50" t="s">
        <v>43</v>
      </c>
      <c r="C117" s="51" t="s">
        <v>26</v>
      </c>
      <c r="D117" s="52" t="s">
        <v>27</v>
      </c>
      <c r="E117" s="57" t="s">
        <v>27</v>
      </c>
      <c r="F117" s="57" t="str">
        <f t="shared" si="3"/>
        <v>нд</v>
      </c>
      <c r="G117" s="57" t="str">
        <f t="shared" si="2"/>
        <v>нд</v>
      </c>
      <c r="H117" s="55" t="s">
        <v>27</v>
      </c>
      <c r="I117" s="6"/>
    </row>
    <row r="118" spans="1:9" s="38" customFormat="1" x14ac:dyDescent="0.25">
      <c r="A118" s="49" t="s">
        <v>179</v>
      </c>
      <c r="B118" s="50" t="s">
        <v>45</v>
      </c>
      <c r="C118" s="51" t="s">
        <v>26</v>
      </c>
      <c r="D118" s="52" t="s">
        <v>27</v>
      </c>
      <c r="E118" s="57" t="s">
        <v>27</v>
      </c>
      <c r="F118" s="57" t="str">
        <f t="shared" si="3"/>
        <v>нд</v>
      </c>
      <c r="G118" s="57" t="str">
        <f t="shared" si="2"/>
        <v>нд</v>
      </c>
      <c r="H118" s="55" t="s">
        <v>27</v>
      </c>
      <c r="I118" s="6"/>
    </row>
    <row r="119" spans="1:9" s="38" customFormat="1" x14ac:dyDescent="0.25">
      <c r="A119" s="49" t="s">
        <v>180</v>
      </c>
      <c r="B119" s="50" t="s">
        <v>47</v>
      </c>
      <c r="C119" s="51" t="s">
        <v>26</v>
      </c>
      <c r="D119" s="52" t="s">
        <v>27</v>
      </c>
      <c r="E119" s="57" t="s">
        <v>27</v>
      </c>
      <c r="F119" s="57" t="str">
        <f t="shared" si="3"/>
        <v>нд</v>
      </c>
      <c r="G119" s="57" t="str">
        <f t="shared" si="2"/>
        <v>нд</v>
      </c>
      <c r="H119" s="55" t="s">
        <v>27</v>
      </c>
      <c r="I119" s="6"/>
    </row>
    <row r="120" spans="1:9" s="38" customFormat="1" ht="31.5" x14ac:dyDescent="0.25">
      <c r="A120" s="49" t="s">
        <v>181</v>
      </c>
      <c r="B120" s="56" t="s">
        <v>49</v>
      </c>
      <c r="C120" s="51" t="s">
        <v>26</v>
      </c>
      <c r="D120" s="52" t="s">
        <v>27</v>
      </c>
      <c r="E120" s="57" t="s">
        <v>27</v>
      </c>
      <c r="F120" s="57" t="str">
        <f t="shared" si="3"/>
        <v>нд</v>
      </c>
      <c r="G120" s="57" t="str">
        <f t="shared" si="2"/>
        <v>нд</v>
      </c>
      <c r="H120" s="55" t="s">
        <v>27</v>
      </c>
      <c r="I120" s="6"/>
    </row>
    <row r="121" spans="1:9" s="38" customFormat="1" x14ac:dyDescent="0.25">
      <c r="A121" s="49" t="s">
        <v>182</v>
      </c>
      <c r="B121" s="50" t="s">
        <v>51</v>
      </c>
      <c r="C121" s="51" t="s">
        <v>26</v>
      </c>
      <c r="D121" s="52" t="s">
        <v>27</v>
      </c>
      <c r="E121" s="57" t="s">
        <v>27</v>
      </c>
      <c r="F121" s="57" t="str">
        <f t="shared" si="3"/>
        <v>нд</v>
      </c>
      <c r="G121" s="57" t="str">
        <f t="shared" si="2"/>
        <v>нд</v>
      </c>
      <c r="H121" s="55" t="s">
        <v>27</v>
      </c>
      <c r="I121" s="6"/>
    </row>
    <row r="122" spans="1:9" s="38" customFormat="1" x14ac:dyDescent="0.25">
      <c r="A122" s="49" t="s">
        <v>183</v>
      </c>
      <c r="B122" s="50" t="s">
        <v>53</v>
      </c>
      <c r="C122" s="51" t="s">
        <v>26</v>
      </c>
      <c r="D122" s="52" t="s">
        <v>27</v>
      </c>
      <c r="E122" s="57" t="s">
        <v>27</v>
      </c>
      <c r="F122" s="57" t="str">
        <f t="shared" si="3"/>
        <v>нд</v>
      </c>
      <c r="G122" s="57" t="str">
        <f t="shared" si="2"/>
        <v>нд</v>
      </c>
      <c r="H122" s="55" t="s">
        <v>27</v>
      </c>
      <c r="I122" s="6"/>
    </row>
    <row r="123" spans="1:9" s="38" customFormat="1" x14ac:dyDescent="0.25">
      <c r="A123" s="49" t="s">
        <v>184</v>
      </c>
      <c r="B123" s="50" t="s">
        <v>55</v>
      </c>
      <c r="C123" s="51" t="s">
        <v>26</v>
      </c>
      <c r="D123" s="52" t="s">
        <v>27</v>
      </c>
      <c r="E123" s="57" t="s">
        <v>27</v>
      </c>
      <c r="F123" s="57" t="str">
        <f t="shared" si="3"/>
        <v>нд</v>
      </c>
      <c r="G123" s="57" t="str">
        <f t="shared" si="2"/>
        <v>нд</v>
      </c>
      <c r="H123" s="55" t="s">
        <v>27</v>
      </c>
      <c r="I123" s="6"/>
    </row>
    <row r="124" spans="1:9" s="38" customFormat="1" x14ac:dyDescent="0.25">
      <c r="A124" s="49" t="s">
        <v>185</v>
      </c>
      <c r="B124" s="80" t="s">
        <v>186</v>
      </c>
      <c r="C124" s="51" t="s">
        <v>26</v>
      </c>
      <c r="D124" s="52">
        <f>D130</f>
        <v>2.4037799999999998</v>
      </c>
      <c r="E124" s="57">
        <f>E130</f>
        <v>0</v>
      </c>
      <c r="F124" s="57">
        <f t="shared" si="3"/>
        <v>-2.4037799999999998</v>
      </c>
      <c r="G124" s="57">
        <f t="shared" si="2"/>
        <v>-100</v>
      </c>
      <c r="H124" s="55" t="s">
        <v>27</v>
      </c>
      <c r="I124" s="6"/>
    </row>
    <row r="125" spans="1:9" s="38" customFormat="1" x14ac:dyDescent="0.25">
      <c r="A125" s="49" t="s">
        <v>187</v>
      </c>
      <c r="B125" s="50" t="s">
        <v>29</v>
      </c>
      <c r="C125" s="51" t="s">
        <v>26</v>
      </c>
      <c r="D125" s="52" t="s">
        <v>27</v>
      </c>
      <c r="E125" s="57" t="s">
        <v>27</v>
      </c>
      <c r="F125" s="57" t="str">
        <f t="shared" si="3"/>
        <v>нд</v>
      </c>
      <c r="G125" s="57" t="str">
        <f t="shared" si="2"/>
        <v>нд</v>
      </c>
      <c r="H125" s="55" t="s">
        <v>27</v>
      </c>
      <c r="I125" s="6"/>
    </row>
    <row r="126" spans="1:9" s="38" customFormat="1" ht="31.5" x14ac:dyDescent="0.25">
      <c r="A126" s="49" t="s">
        <v>188</v>
      </c>
      <c r="B126" s="56" t="s">
        <v>31</v>
      </c>
      <c r="C126" s="51" t="s">
        <v>26</v>
      </c>
      <c r="D126" s="52" t="s">
        <v>27</v>
      </c>
      <c r="E126" s="57" t="s">
        <v>27</v>
      </c>
      <c r="F126" s="57" t="str">
        <f t="shared" si="3"/>
        <v>нд</v>
      </c>
      <c r="G126" s="57" t="str">
        <f t="shared" si="2"/>
        <v>нд</v>
      </c>
      <c r="H126" s="55" t="s">
        <v>27</v>
      </c>
      <c r="I126" s="6"/>
    </row>
    <row r="127" spans="1:9" s="38" customFormat="1" ht="31.5" x14ac:dyDescent="0.25">
      <c r="A127" s="49" t="s">
        <v>189</v>
      </c>
      <c r="B127" s="56" t="s">
        <v>33</v>
      </c>
      <c r="C127" s="51" t="s">
        <v>26</v>
      </c>
      <c r="D127" s="52" t="s">
        <v>27</v>
      </c>
      <c r="E127" s="57" t="s">
        <v>27</v>
      </c>
      <c r="F127" s="57" t="str">
        <f t="shared" si="3"/>
        <v>нд</v>
      </c>
      <c r="G127" s="57" t="str">
        <f t="shared" si="2"/>
        <v>нд</v>
      </c>
      <c r="H127" s="55" t="s">
        <v>27</v>
      </c>
      <c r="I127" s="6"/>
    </row>
    <row r="128" spans="1:9" s="38" customFormat="1" ht="31.5" x14ac:dyDescent="0.25">
      <c r="A128" s="49" t="s">
        <v>190</v>
      </c>
      <c r="B128" s="56" t="s">
        <v>35</v>
      </c>
      <c r="C128" s="51" t="s">
        <v>26</v>
      </c>
      <c r="D128" s="52" t="s">
        <v>27</v>
      </c>
      <c r="E128" s="57" t="s">
        <v>27</v>
      </c>
      <c r="F128" s="57" t="str">
        <f t="shared" si="3"/>
        <v>нд</v>
      </c>
      <c r="G128" s="57" t="str">
        <f t="shared" si="2"/>
        <v>нд</v>
      </c>
      <c r="H128" s="55" t="s">
        <v>27</v>
      </c>
      <c r="I128" s="6"/>
    </row>
    <row r="129" spans="1:9" s="38" customFormat="1" x14ac:dyDescent="0.25">
      <c r="A129" s="49" t="s">
        <v>191</v>
      </c>
      <c r="B129" s="56" t="s">
        <v>192</v>
      </c>
      <c r="C129" s="51" t="s">
        <v>26</v>
      </c>
      <c r="D129" s="52" t="s">
        <v>27</v>
      </c>
      <c r="E129" s="57" t="s">
        <v>27</v>
      </c>
      <c r="F129" s="57" t="str">
        <f t="shared" si="3"/>
        <v>нд</v>
      </c>
      <c r="G129" s="57" t="str">
        <f t="shared" si="2"/>
        <v>нд</v>
      </c>
      <c r="H129" s="55" t="s">
        <v>27</v>
      </c>
      <c r="I129" s="6"/>
    </row>
    <row r="130" spans="1:9" s="38" customFormat="1" x14ac:dyDescent="0.25">
      <c r="A130" s="49" t="s">
        <v>193</v>
      </c>
      <c r="B130" s="56" t="s">
        <v>194</v>
      </c>
      <c r="C130" s="51" t="s">
        <v>26</v>
      </c>
      <c r="D130" s="52">
        <v>2.4037799999999998</v>
      </c>
      <c r="E130" s="57">
        <v>0</v>
      </c>
      <c r="F130" s="57">
        <f t="shared" si="3"/>
        <v>-2.4037799999999998</v>
      </c>
      <c r="G130" s="57">
        <f t="shared" si="2"/>
        <v>-100</v>
      </c>
      <c r="H130" s="55" t="s">
        <v>27</v>
      </c>
      <c r="I130" s="6"/>
    </row>
    <row r="131" spans="1:9" s="38" customFormat="1" x14ac:dyDescent="0.25">
      <c r="A131" s="49" t="s">
        <v>195</v>
      </c>
      <c r="B131" s="56" t="s">
        <v>196</v>
      </c>
      <c r="C131" s="51" t="s">
        <v>26</v>
      </c>
      <c r="D131" s="52" t="s">
        <v>27</v>
      </c>
      <c r="E131" s="57" t="s">
        <v>27</v>
      </c>
      <c r="F131" s="57" t="str">
        <f t="shared" si="3"/>
        <v>нд</v>
      </c>
      <c r="G131" s="57" t="str">
        <f t="shared" si="2"/>
        <v>нд</v>
      </c>
      <c r="H131" s="55" t="s">
        <v>27</v>
      </c>
      <c r="I131" s="6"/>
    </row>
    <row r="132" spans="1:9" s="38" customFormat="1" x14ac:dyDescent="0.25">
      <c r="A132" s="49" t="s">
        <v>197</v>
      </c>
      <c r="B132" s="56" t="s">
        <v>198</v>
      </c>
      <c r="C132" s="51" t="s">
        <v>26</v>
      </c>
      <c r="D132" s="52" t="s">
        <v>27</v>
      </c>
      <c r="E132" s="57" t="s">
        <v>27</v>
      </c>
      <c r="F132" s="57" t="str">
        <f t="shared" si="3"/>
        <v>нд</v>
      </c>
      <c r="G132" s="57" t="str">
        <f t="shared" si="2"/>
        <v>нд</v>
      </c>
      <c r="H132" s="55" t="s">
        <v>27</v>
      </c>
      <c r="I132" s="6"/>
    </row>
    <row r="133" spans="1:9" s="38" customFormat="1" x14ac:dyDescent="0.25">
      <c r="A133" s="49" t="s">
        <v>199</v>
      </c>
      <c r="B133" s="56" t="s">
        <v>200</v>
      </c>
      <c r="C133" s="51" t="s">
        <v>26</v>
      </c>
      <c r="D133" s="52" t="s">
        <v>27</v>
      </c>
      <c r="E133" s="57" t="s">
        <v>27</v>
      </c>
      <c r="F133" s="57" t="str">
        <f t="shared" si="3"/>
        <v>нд</v>
      </c>
      <c r="G133" s="57" t="str">
        <f t="shared" si="2"/>
        <v>нд</v>
      </c>
      <c r="H133" s="55" t="s">
        <v>27</v>
      </c>
      <c r="I133" s="6"/>
    </row>
    <row r="134" spans="1:9" s="38" customFormat="1" x14ac:dyDescent="0.25">
      <c r="A134" s="49" t="s">
        <v>201</v>
      </c>
      <c r="B134" s="56" t="s">
        <v>202</v>
      </c>
      <c r="C134" s="51" t="s">
        <v>26</v>
      </c>
      <c r="D134" s="52" t="s">
        <v>27</v>
      </c>
      <c r="E134" s="57" t="s">
        <v>27</v>
      </c>
      <c r="F134" s="57" t="str">
        <f t="shared" si="3"/>
        <v>нд</v>
      </c>
      <c r="G134" s="57" t="str">
        <f t="shared" si="2"/>
        <v>нд</v>
      </c>
      <c r="H134" s="55" t="s">
        <v>27</v>
      </c>
      <c r="I134" s="6"/>
    </row>
    <row r="135" spans="1:9" s="38" customFormat="1" ht="31.5" x14ac:dyDescent="0.25">
      <c r="A135" s="49" t="s">
        <v>203</v>
      </c>
      <c r="B135" s="56" t="s">
        <v>49</v>
      </c>
      <c r="C135" s="51" t="s">
        <v>26</v>
      </c>
      <c r="D135" s="52" t="s">
        <v>27</v>
      </c>
      <c r="E135" s="57" t="s">
        <v>27</v>
      </c>
      <c r="F135" s="57" t="str">
        <f t="shared" si="3"/>
        <v>нд</v>
      </c>
      <c r="G135" s="57" t="str">
        <f t="shared" si="2"/>
        <v>нд</v>
      </c>
      <c r="H135" s="55" t="s">
        <v>27</v>
      </c>
      <c r="I135" s="6"/>
    </row>
    <row r="136" spans="1:9" s="38" customFormat="1" x14ac:dyDescent="0.25">
      <c r="A136" s="49" t="s">
        <v>204</v>
      </c>
      <c r="B136" s="50" t="s">
        <v>205</v>
      </c>
      <c r="C136" s="51" t="s">
        <v>26</v>
      </c>
      <c r="D136" s="52" t="s">
        <v>27</v>
      </c>
      <c r="E136" s="57" t="s">
        <v>27</v>
      </c>
      <c r="F136" s="57" t="str">
        <f t="shared" si="3"/>
        <v>нд</v>
      </c>
      <c r="G136" s="57" t="str">
        <f t="shared" si="2"/>
        <v>нд</v>
      </c>
      <c r="H136" s="55" t="s">
        <v>27</v>
      </c>
      <c r="I136" s="6"/>
    </row>
    <row r="137" spans="1:9" s="38" customFormat="1" x14ac:dyDescent="0.25">
      <c r="A137" s="49" t="s">
        <v>206</v>
      </c>
      <c r="B137" s="50" t="s">
        <v>53</v>
      </c>
      <c r="C137" s="51" t="s">
        <v>26</v>
      </c>
      <c r="D137" s="52" t="s">
        <v>27</v>
      </c>
      <c r="E137" s="57" t="s">
        <v>27</v>
      </c>
      <c r="F137" s="57" t="str">
        <f t="shared" si="3"/>
        <v>нд</v>
      </c>
      <c r="G137" s="57" t="str">
        <f t="shared" si="2"/>
        <v>нд</v>
      </c>
      <c r="H137" s="55" t="s">
        <v>27</v>
      </c>
      <c r="I137" s="6"/>
    </row>
    <row r="138" spans="1:9" s="38" customFormat="1" x14ac:dyDescent="0.25">
      <c r="A138" s="49" t="s">
        <v>207</v>
      </c>
      <c r="B138" s="56" t="s">
        <v>208</v>
      </c>
      <c r="C138" s="51" t="s">
        <v>26</v>
      </c>
      <c r="D138" s="52" t="s">
        <v>27</v>
      </c>
      <c r="E138" s="57" t="s">
        <v>27</v>
      </c>
      <c r="F138" s="57" t="str">
        <f t="shared" si="3"/>
        <v>нд</v>
      </c>
      <c r="G138" s="57" t="str">
        <f t="shared" si="2"/>
        <v>нд</v>
      </c>
      <c r="H138" s="55" t="s">
        <v>27</v>
      </c>
      <c r="I138" s="6"/>
    </row>
    <row r="139" spans="1:9" s="38" customFormat="1" x14ac:dyDescent="0.25">
      <c r="A139" s="49" t="s">
        <v>209</v>
      </c>
      <c r="B139" s="80" t="s">
        <v>210</v>
      </c>
      <c r="C139" s="51" t="s">
        <v>26</v>
      </c>
      <c r="D139" s="52">
        <f>D109-D124</f>
        <v>9.2786099999999934</v>
      </c>
      <c r="E139" s="57">
        <f>E145</f>
        <v>-83.166551214421588</v>
      </c>
      <c r="F139" s="57">
        <f t="shared" si="3"/>
        <v>-92.445161214421574</v>
      </c>
      <c r="G139" s="57">
        <f t="shared" si="2"/>
        <v>-996.32554029560083</v>
      </c>
      <c r="H139" s="55" t="s">
        <v>27</v>
      </c>
      <c r="I139" s="6"/>
    </row>
    <row r="140" spans="1:9" s="38" customFormat="1" x14ac:dyDescent="0.25">
      <c r="A140" s="49" t="s">
        <v>211</v>
      </c>
      <c r="B140" s="50" t="s">
        <v>29</v>
      </c>
      <c r="C140" s="51" t="s">
        <v>26</v>
      </c>
      <c r="D140" s="52" t="s">
        <v>27</v>
      </c>
      <c r="E140" s="57" t="s">
        <v>27</v>
      </c>
      <c r="F140" s="57" t="str">
        <f t="shared" si="3"/>
        <v>нд</v>
      </c>
      <c r="G140" s="57" t="str">
        <f t="shared" si="2"/>
        <v>нд</v>
      </c>
      <c r="H140" s="55" t="s">
        <v>27</v>
      </c>
      <c r="I140" s="6"/>
    </row>
    <row r="141" spans="1:9" s="38" customFormat="1" ht="31.5" x14ac:dyDescent="0.25">
      <c r="A141" s="49" t="s">
        <v>212</v>
      </c>
      <c r="B141" s="56" t="s">
        <v>31</v>
      </c>
      <c r="C141" s="51" t="s">
        <v>26</v>
      </c>
      <c r="D141" s="52" t="s">
        <v>27</v>
      </c>
      <c r="E141" s="57" t="s">
        <v>27</v>
      </c>
      <c r="F141" s="57" t="str">
        <f t="shared" si="3"/>
        <v>нд</v>
      </c>
      <c r="G141" s="57" t="str">
        <f t="shared" si="2"/>
        <v>нд</v>
      </c>
      <c r="H141" s="55" t="s">
        <v>27</v>
      </c>
      <c r="I141" s="6"/>
    </row>
    <row r="142" spans="1:9" s="38" customFormat="1" ht="31.5" x14ac:dyDescent="0.25">
      <c r="A142" s="49" t="s">
        <v>213</v>
      </c>
      <c r="B142" s="56" t="s">
        <v>33</v>
      </c>
      <c r="C142" s="51" t="s">
        <v>26</v>
      </c>
      <c r="D142" s="52" t="s">
        <v>27</v>
      </c>
      <c r="E142" s="57" t="s">
        <v>27</v>
      </c>
      <c r="F142" s="57" t="str">
        <f t="shared" si="3"/>
        <v>нд</v>
      </c>
      <c r="G142" s="57" t="str">
        <f t="shared" si="2"/>
        <v>нд</v>
      </c>
      <c r="H142" s="55" t="s">
        <v>27</v>
      </c>
      <c r="I142" s="6"/>
    </row>
    <row r="143" spans="1:9" s="38" customFormat="1" ht="31.5" x14ac:dyDescent="0.25">
      <c r="A143" s="49" t="s">
        <v>214</v>
      </c>
      <c r="B143" s="56" t="s">
        <v>35</v>
      </c>
      <c r="C143" s="51" t="s">
        <v>26</v>
      </c>
      <c r="D143" s="52" t="s">
        <v>27</v>
      </c>
      <c r="E143" s="57" t="s">
        <v>27</v>
      </c>
      <c r="F143" s="57" t="str">
        <f t="shared" si="3"/>
        <v>нд</v>
      </c>
      <c r="G143" s="57" t="str">
        <f t="shared" si="2"/>
        <v>нд</v>
      </c>
      <c r="H143" s="55" t="s">
        <v>27</v>
      </c>
      <c r="I143" s="6"/>
    </row>
    <row r="144" spans="1:9" s="38" customFormat="1" x14ac:dyDescent="0.25">
      <c r="A144" s="49" t="s">
        <v>215</v>
      </c>
      <c r="B144" s="50" t="s">
        <v>37</v>
      </c>
      <c r="C144" s="51" t="s">
        <v>26</v>
      </c>
      <c r="D144" s="52" t="s">
        <v>27</v>
      </c>
      <c r="E144" s="57" t="s">
        <v>27</v>
      </c>
      <c r="F144" s="57" t="str">
        <f t="shared" si="3"/>
        <v>нд</v>
      </c>
      <c r="G144" s="57" t="str">
        <f t="shared" si="2"/>
        <v>нд</v>
      </c>
      <c r="H144" s="55" t="s">
        <v>27</v>
      </c>
      <c r="I144" s="6"/>
    </row>
    <row r="145" spans="1:9" s="38" customFormat="1" x14ac:dyDescent="0.25">
      <c r="A145" s="49" t="s">
        <v>216</v>
      </c>
      <c r="B145" s="50" t="s">
        <v>39</v>
      </c>
      <c r="C145" s="51" t="s">
        <v>26</v>
      </c>
      <c r="D145" s="52">
        <f>D139</f>
        <v>9.2786099999999934</v>
      </c>
      <c r="E145" s="57">
        <f>E115</f>
        <v>-83.166551214421588</v>
      </c>
      <c r="F145" s="57">
        <f t="shared" si="3"/>
        <v>-92.445161214421574</v>
      </c>
      <c r="G145" s="57">
        <f t="shared" si="2"/>
        <v>-996.32554029560083</v>
      </c>
      <c r="H145" s="55" t="s">
        <v>27</v>
      </c>
      <c r="I145" s="6"/>
    </row>
    <row r="146" spans="1:9" s="38" customFormat="1" x14ac:dyDescent="0.25">
      <c r="A146" s="49" t="s">
        <v>217</v>
      </c>
      <c r="B146" s="50" t="s">
        <v>41</v>
      </c>
      <c r="C146" s="51" t="s">
        <v>26</v>
      </c>
      <c r="D146" s="52" t="s">
        <v>27</v>
      </c>
      <c r="E146" s="57" t="s">
        <v>27</v>
      </c>
      <c r="F146" s="57" t="str">
        <f t="shared" si="3"/>
        <v>нд</v>
      </c>
      <c r="G146" s="57" t="str">
        <f t="shared" si="2"/>
        <v>нд</v>
      </c>
      <c r="H146" s="55" t="s">
        <v>27</v>
      </c>
      <c r="I146" s="6"/>
    </row>
    <row r="147" spans="1:9" s="38" customFormat="1" x14ac:dyDescent="0.25">
      <c r="A147" s="49" t="s">
        <v>218</v>
      </c>
      <c r="B147" s="56" t="s">
        <v>43</v>
      </c>
      <c r="C147" s="51" t="s">
        <v>26</v>
      </c>
      <c r="D147" s="52" t="s">
        <v>27</v>
      </c>
      <c r="E147" s="57" t="s">
        <v>27</v>
      </c>
      <c r="F147" s="57" t="str">
        <f t="shared" si="3"/>
        <v>нд</v>
      </c>
      <c r="G147" s="57" t="str">
        <f t="shared" si="2"/>
        <v>нд</v>
      </c>
      <c r="H147" s="55" t="s">
        <v>27</v>
      </c>
      <c r="I147" s="6"/>
    </row>
    <row r="148" spans="1:9" s="38" customFormat="1" x14ac:dyDescent="0.25">
      <c r="A148" s="49" t="s">
        <v>219</v>
      </c>
      <c r="B148" s="50" t="s">
        <v>45</v>
      </c>
      <c r="C148" s="51" t="s">
        <v>26</v>
      </c>
      <c r="D148" s="52" t="s">
        <v>27</v>
      </c>
      <c r="E148" s="57" t="s">
        <v>27</v>
      </c>
      <c r="F148" s="57" t="str">
        <f t="shared" si="3"/>
        <v>нд</v>
      </c>
      <c r="G148" s="57" t="str">
        <f t="shared" si="2"/>
        <v>нд</v>
      </c>
      <c r="H148" s="55" t="s">
        <v>27</v>
      </c>
      <c r="I148" s="6"/>
    </row>
    <row r="149" spans="1:9" s="38" customFormat="1" x14ac:dyDescent="0.25">
      <c r="A149" s="49" t="s">
        <v>220</v>
      </c>
      <c r="B149" s="50" t="s">
        <v>47</v>
      </c>
      <c r="C149" s="51" t="s">
        <v>26</v>
      </c>
      <c r="D149" s="52" t="s">
        <v>27</v>
      </c>
      <c r="E149" s="57" t="s">
        <v>27</v>
      </c>
      <c r="F149" s="57" t="str">
        <f t="shared" si="3"/>
        <v>нд</v>
      </c>
      <c r="G149" s="57" t="str">
        <f t="shared" si="2"/>
        <v>нд</v>
      </c>
      <c r="H149" s="55" t="s">
        <v>27</v>
      </c>
      <c r="I149" s="6"/>
    </row>
    <row r="150" spans="1:9" s="38" customFormat="1" ht="31.5" x14ac:dyDescent="0.25">
      <c r="A150" s="49" t="s">
        <v>221</v>
      </c>
      <c r="B150" s="56" t="s">
        <v>49</v>
      </c>
      <c r="C150" s="51" t="s">
        <v>26</v>
      </c>
      <c r="D150" s="52" t="s">
        <v>27</v>
      </c>
      <c r="E150" s="57" t="s">
        <v>27</v>
      </c>
      <c r="F150" s="57" t="str">
        <f t="shared" si="3"/>
        <v>нд</v>
      </c>
      <c r="G150" s="57" t="str">
        <f t="shared" si="2"/>
        <v>нд</v>
      </c>
      <c r="H150" s="55" t="s">
        <v>27</v>
      </c>
      <c r="I150" s="6"/>
    </row>
    <row r="151" spans="1:9" s="38" customFormat="1" x14ac:dyDescent="0.25">
      <c r="A151" s="49" t="s">
        <v>222</v>
      </c>
      <c r="B151" s="50" t="s">
        <v>51</v>
      </c>
      <c r="C151" s="51" t="s">
        <v>26</v>
      </c>
      <c r="D151" s="52" t="s">
        <v>27</v>
      </c>
      <c r="E151" s="57" t="s">
        <v>27</v>
      </c>
      <c r="F151" s="57" t="str">
        <f t="shared" si="3"/>
        <v>нд</v>
      </c>
      <c r="G151" s="57" t="str">
        <f t="shared" si="2"/>
        <v>нд</v>
      </c>
      <c r="H151" s="55" t="s">
        <v>27</v>
      </c>
      <c r="I151" s="6"/>
    </row>
    <row r="152" spans="1:9" s="38" customFormat="1" x14ac:dyDescent="0.25">
      <c r="A152" s="49" t="s">
        <v>223</v>
      </c>
      <c r="B152" s="50" t="s">
        <v>53</v>
      </c>
      <c r="C152" s="51" t="s">
        <v>26</v>
      </c>
      <c r="D152" s="52" t="s">
        <v>27</v>
      </c>
      <c r="E152" s="57" t="s">
        <v>27</v>
      </c>
      <c r="F152" s="57" t="str">
        <f t="shared" si="3"/>
        <v>нд</v>
      </c>
      <c r="G152" s="57" t="str">
        <f t="shared" ref="G152:G215" si="4">IFERROR(F152/D152*100,"нд")</f>
        <v>нд</v>
      </c>
      <c r="H152" s="55" t="s">
        <v>27</v>
      </c>
      <c r="I152" s="6"/>
    </row>
    <row r="153" spans="1:9" s="38" customFormat="1" x14ac:dyDescent="0.25">
      <c r="A153" s="49" t="s">
        <v>224</v>
      </c>
      <c r="B153" s="50" t="s">
        <v>55</v>
      </c>
      <c r="C153" s="51" t="s">
        <v>26</v>
      </c>
      <c r="D153" s="52" t="s">
        <v>27</v>
      </c>
      <c r="E153" s="57" t="s">
        <v>27</v>
      </c>
      <c r="F153" s="57" t="str">
        <f t="shared" si="3"/>
        <v>нд</v>
      </c>
      <c r="G153" s="57" t="str">
        <f t="shared" si="4"/>
        <v>нд</v>
      </c>
      <c r="H153" s="55" t="s">
        <v>27</v>
      </c>
      <c r="I153" s="6"/>
    </row>
    <row r="154" spans="1:9" s="38" customFormat="1" x14ac:dyDescent="0.25">
      <c r="A154" s="49" t="s">
        <v>225</v>
      </c>
      <c r="B154" s="80" t="s">
        <v>226</v>
      </c>
      <c r="C154" s="51" t="s">
        <v>26</v>
      </c>
      <c r="D154" s="52">
        <f>D155</f>
        <v>9.2786099999999934</v>
      </c>
      <c r="E154" s="57">
        <f>E155</f>
        <v>0</v>
      </c>
      <c r="F154" s="57">
        <f t="shared" ref="F154:F217" si="5">IFERROR(E154-D154,"нд")</f>
        <v>-9.2786099999999934</v>
      </c>
      <c r="G154" s="57">
        <f t="shared" si="4"/>
        <v>-100</v>
      </c>
      <c r="H154" s="55" t="s">
        <v>27</v>
      </c>
      <c r="I154" s="6"/>
    </row>
    <row r="155" spans="1:9" s="38" customFormat="1" x14ac:dyDescent="0.25">
      <c r="A155" s="49" t="s">
        <v>227</v>
      </c>
      <c r="B155" s="56" t="s">
        <v>228</v>
      </c>
      <c r="C155" s="51" t="s">
        <v>26</v>
      </c>
      <c r="D155" s="52">
        <f>D145</f>
        <v>9.2786099999999934</v>
      </c>
      <c r="E155" s="57">
        <v>0</v>
      </c>
      <c r="F155" s="57">
        <f t="shared" si="5"/>
        <v>-9.2786099999999934</v>
      </c>
      <c r="G155" s="57">
        <f t="shared" si="4"/>
        <v>-100</v>
      </c>
      <c r="H155" s="55" t="s">
        <v>27</v>
      </c>
      <c r="I155" s="6"/>
    </row>
    <row r="156" spans="1:9" s="38" customFormat="1" x14ac:dyDescent="0.25">
      <c r="A156" s="49" t="s">
        <v>229</v>
      </c>
      <c r="B156" s="56" t="s">
        <v>230</v>
      </c>
      <c r="C156" s="51" t="s">
        <v>26</v>
      </c>
      <c r="D156" s="52" t="s">
        <v>27</v>
      </c>
      <c r="E156" s="57" t="s">
        <v>27</v>
      </c>
      <c r="F156" s="57" t="str">
        <f t="shared" si="5"/>
        <v>нд</v>
      </c>
      <c r="G156" s="57" t="str">
        <f t="shared" si="4"/>
        <v>нд</v>
      </c>
      <c r="H156" s="55" t="s">
        <v>27</v>
      </c>
      <c r="I156" s="6"/>
    </row>
    <row r="157" spans="1:9" s="38" customFormat="1" x14ac:dyDescent="0.25">
      <c r="A157" s="49" t="s">
        <v>231</v>
      </c>
      <c r="B157" s="56" t="s">
        <v>232</v>
      </c>
      <c r="C157" s="51" t="s">
        <v>26</v>
      </c>
      <c r="D157" s="52" t="s">
        <v>27</v>
      </c>
      <c r="E157" s="57" t="s">
        <v>27</v>
      </c>
      <c r="F157" s="57" t="str">
        <f t="shared" si="5"/>
        <v>нд</v>
      </c>
      <c r="G157" s="57" t="str">
        <f t="shared" si="4"/>
        <v>нд</v>
      </c>
      <c r="H157" s="55" t="s">
        <v>27</v>
      </c>
      <c r="I157" s="6"/>
    </row>
    <row r="158" spans="1:9" s="38" customFormat="1" ht="16.5" thickBot="1" x14ac:dyDescent="0.3">
      <c r="A158" s="69" t="s">
        <v>233</v>
      </c>
      <c r="B158" s="56" t="s">
        <v>234</v>
      </c>
      <c r="C158" s="51" t="s">
        <v>26</v>
      </c>
      <c r="D158" s="52" t="s">
        <v>27</v>
      </c>
      <c r="E158" s="57" t="s">
        <v>27</v>
      </c>
      <c r="F158" s="73" t="str">
        <f t="shared" si="5"/>
        <v>нд</v>
      </c>
      <c r="G158" s="73" t="str">
        <f t="shared" si="4"/>
        <v>нд</v>
      </c>
      <c r="H158" s="74" t="s">
        <v>27</v>
      </c>
      <c r="I158" s="6"/>
    </row>
    <row r="159" spans="1:9" s="38" customFormat="1" x14ac:dyDescent="0.25">
      <c r="A159" s="42" t="s">
        <v>235</v>
      </c>
      <c r="B159" s="43" t="s">
        <v>120</v>
      </c>
      <c r="C159" s="44" t="s">
        <v>236</v>
      </c>
      <c r="D159" s="45">
        <f>D160</f>
        <v>16.092819999999993</v>
      </c>
      <c r="E159" s="46">
        <f>E160</f>
        <v>-75.430432277225677</v>
      </c>
      <c r="F159" s="46">
        <f t="shared" si="5"/>
        <v>-91.523252277225666</v>
      </c>
      <c r="G159" s="46">
        <f t="shared" si="4"/>
        <v>-568.72103383512467</v>
      </c>
      <c r="H159" s="48" t="s">
        <v>27</v>
      </c>
      <c r="I159" s="6"/>
    </row>
    <row r="160" spans="1:9" s="38" customFormat="1" ht="31.5" x14ac:dyDescent="0.25">
      <c r="A160" s="49" t="s">
        <v>237</v>
      </c>
      <c r="B160" s="56" t="s">
        <v>238</v>
      </c>
      <c r="C160" s="51" t="s">
        <v>26</v>
      </c>
      <c r="D160" s="52">
        <f>D109+D105+D69</f>
        <v>16.092819999999993</v>
      </c>
      <c r="E160" s="57">
        <f>E109+E105+E69</f>
        <v>-75.430432277225677</v>
      </c>
      <c r="F160" s="57">
        <f t="shared" si="5"/>
        <v>-91.523252277225666</v>
      </c>
      <c r="G160" s="57">
        <f t="shared" si="4"/>
        <v>-568.72103383512467</v>
      </c>
      <c r="H160" s="55" t="s">
        <v>27</v>
      </c>
      <c r="I160" s="6"/>
    </row>
    <row r="161" spans="1:9" s="38" customFormat="1" x14ac:dyDescent="0.25">
      <c r="A161" s="49" t="s">
        <v>239</v>
      </c>
      <c r="B161" s="56" t="s">
        <v>240</v>
      </c>
      <c r="C161" s="51" t="s">
        <v>26</v>
      </c>
      <c r="D161" s="52" t="s">
        <v>27</v>
      </c>
      <c r="E161" s="53" t="s">
        <v>27</v>
      </c>
      <c r="F161" s="57" t="str">
        <f t="shared" si="5"/>
        <v>нд</v>
      </c>
      <c r="G161" s="57" t="str">
        <f t="shared" si="4"/>
        <v>нд</v>
      </c>
      <c r="H161" s="55" t="s">
        <v>27</v>
      </c>
      <c r="I161" s="6"/>
    </row>
    <row r="162" spans="1:9" s="38" customFormat="1" x14ac:dyDescent="0.25">
      <c r="A162" s="49" t="s">
        <v>241</v>
      </c>
      <c r="B162" s="56" t="s">
        <v>242</v>
      </c>
      <c r="C162" s="51" t="s">
        <v>26</v>
      </c>
      <c r="D162" s="52" t="s">
        <v>27</v>
      </c>
      <c r="E162" s="53" t="s">
        <v>27</v>
      </c>
      <c r="F162" s="57" t="str">
        <f t="shared" si="5"/>
        <v>нд</v>
      </c>
      <c r="G162" s="57" t="str">
        <f t="shared" si="4"/>
        <v>нд</v>
      </c>
      <c r="H162" s="55" t="s">
        <v>27</v>
      </c>
      <c r="I162" s="6"/>
    </row>
    <row r="163" spans="1:9" s="38" customFormat="1" x14ac:dyDescent="0.25">
      <c r="A163" s="49" t="s">
        <v>243</v>
      </c>
      <c r="B163" s="56" t="s">
        <v>244</v>
      </c>
      <c r="C163" s="51" t="s">
        <v>26</v>
      </c>
      <c r="D163" s="52" t="s">
        <v>27</v>
      </c>
      <c r="E163" s="53" t="s">
        <v>27</v>
      </c>
      <c r="F163" s="57" t="str">
        <f t="shared" si="5"/>
        <v>нд</v>
      </c>
      <c r="G163" s="57" t="str">
        <f t="shared" si="4"/>
        <v>нд</v>
      </c>
      <c r="H163" s="55" t="s">
        <v>27</v>
      </c>
      <c r="I163" s="6"/>
    </row>
    <row r="164" spans="1:9" s="38" customFormat="1" x14ac:dyDescent="0.25">
      <c r="A164" s="62" t="s">
        <v>245</v>
      </c>
      <c r="B164" s="56" t="s">
        <v>246</v>
      </c>
      <c r="C164" s="51" t="s">
        <v>26</v>
      </c>
      <c r="D164" s="52" t="s">
        <v>27</v>
      </c>
      <c r="E164" s="81" t="s">
        <v>27</v>
      </c>
      <c r="F164" s="66" t="str">
        <f t="shared" si="5"/>
        <v>нд</v>
      </c>
      <c r="G164" s="66" t="str">
        <f t="shared" si="4"/>
        <v>нд</v>
      </c>
      <c r="H164" s="67" t="s">
        <v>27</v>
      </c>
      <c r="I164" s="6"/>
    </row>
    <row r="165" spans="1:9" s="38" customFormat="1" ht="32.25" thickBot="1" x14ac:dyDescent="0.3">
      <c r="A165" s="69" t="s">
        <v>247</v>
      </c>
      <c r="B165" s="82" t="s">
        <v>248</v>
      </c>
      <c r="C165" s="59" t="s">
        <v>236</v>
      </c>
      <c r="D165" s="52" t="s">
        <v>27</v>
      </c>
      <c r="E165" s="72" t="s">
        <v>27</v>
      </c>
      <c r="F165" s="73" t="str">
        <f t="shared" si="5"/>
        <v>нд</v>
      </c>
      <c r="G165" s="73" t="str">
        <f t="shared" si="4"/>
        <v>нд</v>
      </c>
      <c r="H165" s="74" t="s">
        <v>27</v>
      </c>
      <c r="I165" s="6"/>
    </row>
    <row r="166" spans="1:9" s="38" customFormat="1" ht="19.5" thickBot="1" x14ac:dyDescent="0.35">
      <c r="A166" s="83" t="s">
        <v>249</v>
      </c>
      <c r="B166" s="84"/>
      <c r="C166" s="84"/>
      <c r="D166" s="84"/>
      <c r="E166" s="84"/>
      <c r="F166" s="84"/>
      <c r="G166" s="84"/>
      <c r="H166" s="85"/>
      <c r="I166" s="6"/>
    </row>
    <row r="167" spans="1:9" s="38" customFormat="1" x14ac:dyDescent="0.25">
      <c r="A167" s="75" t="s">
        <v>250</v>
      </c>
      <c r="B167" s="76" t="s">
        <v>251</v>
      </c>
      <c r="C167" s="51" t="s">
        <v>26</v>
      </c>
      <c r="D167" s="77">
        <f>D173</f>
        <v>131.175467</v>
      </c>
      <c r="E167" s="78">
        <f>E173</f>
        <v>26.486931489800014</v>
      </c>
      <c r="F167" s="78">
        <f t="shared" si="5"/>
        <v>-104.68853551019998</v>
      </c>
      <c r="G167" s="78">
        <f>IFERROR(F167/D167*100,"нд")</f>
        <v>-79.808014337162589</v>
      </c>
      <c r="H167" s="79" t="s">
        <v>27</v>
      </c>
      <c r="I167" s="6"/>
    </row>
    <row r="168" spans="1:9" s="38" customFormat="1" x14ac:dyDescent="0.25">
      <c r="A168" s="49" t="s">
        <v>252</v>
      </c>
      <c r="B168" s="50" t="s">
        <v>29</v>
      </c>
      <c r="C168" s="51" t="s">
        <v>26</v>
      </c>
      <c r="D168" s="52" t="s">
        <v>27</v>
      </c>
      <c r="E168" s="81" t="s">
        <v>27</v>
      </c>
      <c r="F168" s="57" t="str">
        <f t="shared" si="5"/>
        <v>нд</v>
      </c>
      <c r="G168" s="57" t="str">
        <f t="shared" si="4"/>
        <v>нд</v>
      </c>
      <c r="H168" s="55" t="s">
        <v>27</v>
      </c>
      <c r="I168" s="6"/>
    </row>
    <row r="169" spans="1:9" s="38" customFormat="1" ht="31.5" x14ac:dyDescent="0.25">
      <c r="A169" s="49" t="s">
        <v>253</v>
      </c>
      <c r="B169" s="56" t="s">
        <v>31</v>
      </c>
      <c r="C169" s="51" t="s">
        <v>26</v>
      </c>
      <c r="D169" s="52" t="s">
        <v>27</v>
      </c>
      <c r="E169" s="81" t="s">
        <v>27</v>
      </c>
      <c r="F169" s="57" t="str">
        <f t="shared" si="5"/>
        <v>нд</v>
      </c>
      <c r="G169" s="57" t="str">
        <f t="shared" si="4"/>
        <v>нд</v>
      </c>
      <c r="H169" s="55" t="s">
        <v>27</v>
      </c>
      <c r="I169" s="6"/>
    </row>
    <row r="170" spans="1:9" s="38" customFormat="1" ht="31.5" x14ac:dyDescent="0.25">
      <c r="A170" s="49" t="s">
        <v>254</v>
      </c>
      <c r="B170" s="56" t="s">
        <v>33</v>
      </c>
      <c r="C170" s="51" t="s">
        <v>26</v>
      </c>
      <c r="D170" s="52" t="s">
        <v>27</v>
      </c>
      <c r="E170" s="81" t="s">
        <v>27</v>
      </c>
      <c r="F170" s="57" t="str">
        <f t="shared" si="5"/>
        <v>нд</v>
      </c>
      <c r="G170" s="57" t="str">
        <f t="shared" si="4"/>
        <v>нд</v>
      </c>
      <c r="H170" s="55" t="s">
        <v>27</v>
      </c>
      <c r="I170" s="6"/>
    </row>
    <row r="171" spans="1:9" s="38" customFormat="1" ht="31.5" x14ac:dyDescent="0.25">
      <c r="A171" s="49" t="s">
        <v>255</v>
      </c>
      <c r="B171" s="56" t="s">
        <v>35</v>
      </c>
      <c r="C171" s="51" t="s">
        <v>26</v>
      </c>
      <c r="D171" s="52" t="s">
        <v>27</v>
      </c>
      <c r="E171" s="81" t="s">
        <v>27</v>
      </c>
      <c r="F171" s="57" t="str">
        <f t="shared" si="5"/>
        <v>нд</v>
      </c>
      <c r="G171" s="57" t="str">
        <f t="shared" si="4"/>
        <v>нд</v>
      </c>
      <c r="H171" s="55" t="s">
        <v>27</v>
      </c>
      <c r="I171" s="6"/>
    </row>
    <row r="172" spans="1:9" s="38" customFormat="1" x14ac:dyDescent="0.25">
      <c r="A172" s="49" t="s">
        <v>256</v>
      </c>
      <c r="B172" s="50" t="s">
        <v>37</v>
      </c>
      <c r="C172" s="51" t="s">
        <v>26</v>
      </c>
      <c r="D172" s="52" t="s">
        <v>27</v>
      </c>
      <c r="E172" s="81" t="s">
        <v>27</v>
      </c>
      <c r="F172" s="57" t="str">
        <f t="shared" si="5"/>
        <v>нд</v>
      </c>
      <c r="G172" s="57" t="str">
        <f t="shared" si="4"/>
        <v>нд</v>
      </c>
      <c r="H172" s="55" t="s">
        <v>27</v>
      </c>
      <c r="I172" s="6"/>
    </row>
    <row r="173" spans="1:9" s="38" customFormat="1" x14ac:dyDescent="0.25">
      <c r="A173" s="49" t="s">
        <v>257</v>
      </c>
      <c r="B173" s="50" t="s">
        <v>39</v>
      </c>
      <c r="C173" s="51" t="s">
        <v>26</v>
      </c>
      <c r="D173" s="52">
        <v>131.175467</v>
      </c>
      <c r="E173" s="57">
        <v>26.486931489800014</v>
      </c>
      <c r="F173" s="57">
        <f t="shared" si="5"/>
        <v>-104.68853551019998</v>
      </c>
      <c r="G173" s="57">
        <f t="shared" si="4"/>
        <v>-79.808014337162589</v>
      </c>
      <c r="H173" s="55" t="s">
        <v>27</v>
      </c>
      <c r="I173" s="6"/>
    </row>
    <row r="174" spans="1:9" s="38" customFormat="1" x14ac:dyDescent="0.25">
      <c r="A174" s="49" t="s">
        <v>258</v>
      </c>
      <c r="B174" s="50" t="s">
        <v>41</v>
      </c>
      <c r="C174" s="51" t="s">
        <v>26</v>
      </c>
      <c r="D174" s="52" t="s">
        <v>27</v>
      </c>
      <c r="E174" s="81" t="s">
        <v>27</v>
      </c>
      <c r="F174" s="57" t="str">
        <f t="shared" si="5"/>
        <v>нд</v>
      </c>
      <c r="G174" s="57" t="str">
        <f t="shared" si="4"/>
        <v>нд</v>
      </c>
      <c r="H174" s="55" t="s">
        <v>27</v>
      </c>
      <c r="I174" s="6"/>
    </row>
    <row r="175" spans="1:9" s="38" customFormat="1" x14ac:dyDescent="0.25">
      <c r="A175" s="49" t="s">
        <v>259</v>
      </c>
      <c r="B175" s="50" t="s">
        <v>43</v>
      </c>
      <c r="C175" s="51" t="s">
        <v>26</v>
      </c>
      <c r="D175" s="52" t="s">
        <v>27</v>
      </c>
      <c r="E175" s="81" t="s">
        <v>27</v>
      </c>
      <c r="F175" s="57" t="str">
        <f t="shared" si="5"/>
        <v>нд</v>
      </c>
      <c r="G175" s="57" t="str">
        <f t="shared" si="4"/>
        <v>нд</v>
      </c>
      <c r="H175" s="55" t="s">
        <v>27</v>
      </c>
      <c r="I175" s="6"/>
    </row>
    <row r="176" spans="1:9" s="38" customFormat="1" x14ac:dyDescent="0.25">
      <c r="A176" s="49" t="s">
        <v>260</v>
      </c>
      <c r="B176" s="50" t="s">
        <v>45</v>
      </c>
      <c r="C176" s="51" t="s">
        <v>26</v>
      </c>
      <c r="D176" s="52" t="s">
        <v>27</v>
      </c>
      <c r="E176" s="81" t="s">
        <v>27</v>
      </c>
      <c r="F176" s="57" t="str">
        <f t="shared" si="5"/>
        <v>нд</v>
      </c>
      <c r="G176" s="57" t="str">
        <f t="shared" si="4"/>
        <v>нд</v>
      </c>
      <c r="H176" s="55" t="s">
        <v>27</v>
      </c>
      <c r="I176" s="6"/>
    </row>
    <row r="177" spans="1:9" s="38" customFormat="1" x14ac:dyDescent="0.25">
      <c r="A177" s="49" t="s">
        <v>261</v>
      </c>
      <c r="B177" s="50" t="s">
        <v>47</v>
      </c>
      <c r="C177" s="51" t="s">
        <v>26</v>
      </c>
      <c r="D177" s="52" t="s">
        <v>27</v>
      </c>
      <c r="E177" s="81" t="s">
        <v>27</v>
      </c>
      <c r="F177" s="57" t="str">
        <f t="shared" si="5"/>
        <v>нд</v>
      </c>
      <c r="G177" s="57" t="str">
        <f t="shared" si="4"/>
        <v>нд</v>
      </c>
      <c r="H177" s="55" t="s">
        <v>27</v>
      </c>
      <c r="I177" s="6"/>
    </row>
    <row r="178" spans="1:9" s="38" customFormat="1" ht="31.5" x14ac:dyDescent="0.25">
      <c r="A178" s="49" t="s">
        <v>262</v>
      </c>
      <c r="B178" s="56" t="s">
        <v>49</v>
      </c>
      <c r="C178" s="51" t="s">
        <v>26</v>
      </c>
      <c r="D178" s="52" t="s">
        <v>27</v>
      </c>
      <c r="E178" s="81" t="s">
        <v>27</v>
      </c>
      <c r="F178" s="57" t="str">
        <f t="shared" si="5"/>
        <v>нд</v>
      </c>
      <c r="G178" s="57" t="str">
        <f t="shared" si="4"/>
        <v>нд</v>
      </c>
      <c r="H178" s="55" t="s">
        <v>27</v>
      </c>
      <c r="I178" s="6"/>
    </row>
    <row r="179" spans="1:9" s="38" customFormat="1" x14ac:dyDescent="0.25">
      <c r="A179" s="49" t="s">
        <v>263</v>
      </c>
      <c r="B179" s="50" t="s">
        <v>51</v>
      </c>
      <c r="C179" s="51" t="s">
        <v>26</v>
      </c>
      <c r="D179" s="52" t="s">
        <v>27</v>
      </c>
      <c r="E179" s="81" t="s">
        <v>27</v>
      </c>
      <c r="F179" s="57" t="str">
        <f t="shared" si="5"/>
        <v>нд</v>
      </c>
      <c r="G179" s="57" t="str">
        <f t="shared" si="4"/>
        <v>нд</v>
      </c>
      <c r="H179" s="55" t="s">
        <v>27</v>
      </c>
      <c r="I179" s="6"/>
    </row>
    <row r="180" spans="1:9" s="38" customFormat="1" x14ac:dyDescent="0.25">
      <c r="A180" s="49" t="s">
        <v>264</v>
      </c>
      <c r="B180" s="50" t="s">
        <v>53</v>
      </c>
      <c r="C180" s="51" t="s">
        <v>26</v>
      </c>
      <c r="D180" s="52" t="s">
        <v>27</v>
      </c>
      <c r="E180" s="81" t="s">
        <v>27</v>
      </c>
      <c r="F180" s="53" t="str">
        <f t="shared" si="5"/>
        <v>нд</v>
      </c>
      <c r="G180" s="53" t="str">
        <f t="shared" si="4"/>
        <v>нд</v>
      </c>
      <c r="H180" s="55" t="s">
        <v>27</v>
      </c>
      <c r="I180" s="6"/>
    </row>
    <row r="181" spans="1:9" s="38" customFormat="1" ht="31.5" x14ac:dyDescent="0.25">
      <c r="A181" s="49" t="s">
        <v>265</v>
      </c>
      <c r="B181" s="56" t="s">
        <v>266</v>
      </c>
      <c r="C181" s="51" t="s">
        <v>26</v>
      </c>
      <c r="D181" s="52" t="s">
        <v>27</v>
      </c>
      <c r="E181" s="81" t="s">
        <v>27</v>
      </c>
      <c r="F181" s="53" t="str">
        <f t="shared" si="5"/>
        <v>нд</v>
      </c>
      <c r="G181" s="53" t="str">
        <f t="shared" si="4"/>
        <v>нд</v>
      </c>
      <c r="H181" s="55" t="s">
        <v>27</v>
      </c>
      <c r="I181" s="6"/>
    </row>
    <row r="182" spans="1:9" s="38" customFormat="1" x14ac:dyDescent="0.25">
      <c r="A182" s="49" t="s">
        <v>267</v>
      </c>
      <c r="B182" s="56" t="s">
        <v>268</v>
      </c>
      <c r="C182" s="51" t="s">
        <v>26</v>
      </c>
      <c r="D182" s="52" t="s">
        <v>27</v>
      </c>
      <c r="E182" s="81" t="s">
        <v>27</v>
      </c>
      <c r="F182" s="53" t="str">
        <f t="shared" si="5"/>
        <v>нд</v>
      </c>
      <c r="G182" s="53" t="str">
        <f t="shared" si="4"/>
        <v>нд</v>
      </c>
      <c r="H182" s="55" t="s">
        <v>27</v>
      </c>
      <c r="I182" s="6"/>
    </row>
    <row r="183" spans="1:9" s="38" customFormat="1" x14ac:dyDescent="0.25">
      <c r="A183" s="49" t="s">
        <v>269</v>
      </c>
      <c r="B183" s="56" t="s">
        <v>270</v>
      </c>
      <c r="C183" s="51" t="s">
        <v>26</v>
      </c>
      <c r="D183" s="52" t="s">
        <v>27</v>
      </c>
      <c r="E183" s="81" t="s">
        <v>27</v>
      </c>
      <c r="F183" s="53" t="str">
        <f t="shared" si="5"/>
        <v>нд</v>
      </c>
      <c r="G183" s="53" t="str">
        <f t="shared" si="4"/>
        <v>нд</v>
      </c>
      <c r="H183" s="55" t="s">
        <v>27</v>
      </c>
      <c r="I183" s="6"/>
    </row>
    <row r="184" spans="1:9" s="38" customFormat="1" x14ac:dyDescent="0.25">
      <c r="A184" s="49" t="s">
        <v>271</v>
      </c>
      <c r="B184" s="50" t="s">
        <v>55</v>
      </c>
      <c r="C184" s="51" t="s">
        <v>26</v>
      </c>
      <c r="D184" s="52" t="s">
        <v>27</v>
      </c>
      <c r="E184" s="81" t="s">
        <v>27</v>
      </c>
      <c r="F184" s="53" t="str">
        <f t="shared" si="5"/>
        <v>нд</v>
      </c>
      <c r="G184" s="53" t="str">
        <f t="shared" si="4"/>
        <v>нд</v>
      </c>
      <c r="H184" s="55" t="s">
        <v>27</v>
      </c>
      <c r="I184" s="6"/>
    </row>
    <row r="185" spans="1:9" s="38" customFormat="1" x14ac:dyDescent="0.25">
      <c r="A185" s="49" t="s">
        <v>272</v>
      </c>
      <c r="B185" s="80" t="s">
        <v>273</v>
      </c>
      <c r="C185" s="51" t="s">
        <v>26</v>
      </c>
      <c r="D185" s="52">
        <f>D194+D195+D196+D198+D199+D200+D202</f>
        <v>131.17546700000003</v>
      </c>
      <c r="E185" s="66">
        <f>E194+E195+E198+E199+E200+E202</f>
        <v>115.05432358538172</v>
      </c>
      <c r="F185" s="57">
        <f t="shared" si="5"/>
        <v>-16.121143414618302</v>
      </c>
      <c r="G185" s="57">
        <f t="shared" si="4"/>
        <v>-12.289754923928191</v>
      </c>
      <c r="H185" s="55" t="s">
        <v>27</v>
      </c>
      <c r="I185" s="6"/>
    </row>
    <row r="186" spans="1:9" s="38" customFormat="1" x14ac:dyDescent="0.25">
      <c r="A186" s="49" t="s">
        <v>274</v>
      </c>
      <c r="B186" s="56" t="s">
        <v>275</v>
      </c>
      <c r="C186" s="51" t="s">
        <v>26</v>
      </c>
      <c r="D186" s="52" t="s">
        <v>27</v>
      </c>
      <c r="E186" s="81" t="s">
        <v>27</v>
      </c>
      <c r="F186" s="57" t="str">
        <f t="shared" si="5"/>
        <v>нд</v>
      </c>
      <c r="G186" s="57" t="str">
        <f t="shared" si="4"/>
        <v>нд</v>
      </c>
      <c r="H186" s="55" t="s">
        <v>27</v>
      </c>
      <c r="I186" s="6"/>
    </row>
    <row r="187" spans="1:9" s="38" customFormat="1" x14ac:dyDescent="0.25">
      <c r="A187" s="49" t="s">
        <v>276</v>
      </c>
      <c r="B187" s="56" t="s">
        <v>277</v>
      </c>
      <c r="C187" s="51" t="s">
        <v>26</v>
      </c>
      <c r="D187" s="52" t="s">
        <v>27</v>
      </c>
      <c r="E187" s="81" t="s">
        <v>27</v>
      </c>
      <c r="F187" s="57" t="str">
        <f t="shared" si="5"/>
        <v>нд</v>
      </c>
      <c r="G187" s="57" t="str">
        <f t="shared" si="4"/>
        <v>нд</v>
      </c>
      <c r="H187" s="55" t="s">
        <v>27</v>
      </c>
      <c r="I187" s="6"/>
    </row>
    <row r="188" spans="1:9" s="38" customFormat="1" x14ac:dyDescent="0.25">
      <c r="A188" s="49" t="s">
        <v>278</v>
      </c>
      <c r="B188" s="56" t="s">
        <v>279</v>
      </c>
      <c r="C188" s="51" t="s">
        <v>26</v>
      </c>
      <c r="D188" s="52" t="s">
        <v>27</v>
      </c>
      <c r="E188" s="81" t="s">
        <v>27</v>
      </c>
      <c r="F188" s="57" t="str">
        <f t="shared" si="5"/>
        <v>нд</v>
      </c>
      <c r="G188" s="57" t="str">
        <f t="shared" si="4"/>
        <v>нд</v>
      </c>
      <c r="H188" s="55" t="s">
        <v>27</v>
      </c>
      <c r="I188" s="6"/>
    </row>
    <row r="189" spans="1:9" s="38" customFormat="1" x14ac:dyDescent="0.25">
      <c r="A189" s="49" t="s">
        <v>280</v>
      </c>
      <c r="B189" s="56" t="s">
        <v>281</v>
      </c>
      <c r="C189" s="51" t="s">
        <v>26</v>
      </c>
      <c r="D189" s="52" t="s">
        <v>27</v>
      </c>
      <c r="E189" s="81" t="s">
        <v>27</v>
      </c>
      <c r="F189" s="57" t="str">
        <f t="shared" si="5"/>
        <v>нд</v>
      </c>
      <c r="G189" s="57" t="str">
        <f t="shared" si="4"/>
        <v>нд</v>
      </c>
      <c r="H189" s="55" t="s">
        <v>27</v>
      </c>
      <c r="I189" s="6"/>
    </row>
    <row r="190" spans="1:9" s="38" customFormat="1" x14ac:dyDescent="0.25">
      <c r="A190" s="49" t="s">
        <v>282</v>
      </c>
      <c r="B190" s="56" t="s">
        <v>283</v>
      </c>
      <c r="C190" s="51" t="s">
        <v>26</v>
      </c>
      <c r="D190" s="52" t="s">
        <v>27</v>
      </c>
      <c r="E190" s="81" t="s">
        <v>27</v>
      </c>
      <c r="F190" s="57" t="str">
        <f t="shared" si="5"/>
        <v>нд</v>
      </c>
      <c r="G190" s="57" t="str">
        <f t="shared" si="4"/>
        <v>нд</v>
      </c>
      <c r="H190" s="55" t="s">
        <v>27</v>
      </c>
      <c r="I190" s="6"/>
    </row>
    <row r="191" spans="1:9" s="38" customFormat="1" ht="31.5" x14ac:dyDescent="0.25">
      <c r="A191" s="49" t="s">
        <v>284</v>
      </c>
      <c r="B191" s="56" t="s">
        <v>285</v>
      </c>
      <c r="C191" s="51" t="s">
        <v>26</v>
      </c>
      <c r="D191" s="52" t="s">
        <v>27</v>
      </c>
      <c r="E191" s="81" t="s">
        <v>27</v>
      </c>
      <c r="F191" s="57" t="str">
        <f t="shared" si="5"/>
        <v>нд</v>
      </c>
      <c r="G191" s="57" t="str">
        <f t="shared" si="4"/>
        <v>нд</v>
      </c>
      <c r="H191" s="55" t="s">
        <v>27</v>
      </c>
      <c r="I191" s="6"/>
    </row>
    <row r="192" spans="1:9" s="38" customFormat="1" ht="31.5" x14ac:dyDescent="0.25">
      <c r="A192" s="49" t="s">
        <v>286</v>
      </c>
      <c r="B192" s="56" t="s">
        <v>287</v>
      </c>
      <c r="C192" s="51" t="s">
        <v>26</v>
      </c>
      <c r="D192" s="52" t="s">
        <v>27</v>
      </c>
      <c r="E192" s="81" t="s">
        <v>27</v>
      </c>
      <c r="F192" s="57" t="str">
        <f t="shared" si="5"/>
        <v>нд</v>
      </c>
      <c r="G192" s="57" t="str">
        <f t="shared" si="4"/>
        <v>нд</v>
      </c>
      <c r="H192" s="55" t="s">
        <v>27</v>
      </c>
      <c r="I192" s="6"/>
    </row>
    <row r="193" spans="1:13" s="38" customFormat="1" x14ac:dyDescent="0.25">
      <c r="A193" s="49" t="s">
        <v>288</v>
      </c>
      <c r="B193" s="56" t="s">
        <v>289</v>
      </c>
      <c r="C193" s="51" t="s">
        <v>26</v>
      </c>
      <c r="D193" s="52" t="s">
        <v>27</v>
      </c>
      <c r="E193" s="81" t="s">
        <v>27</v>
      </c>
      <c r="F193" s="57" t="str">
        <f t="shared" si="5"/>
        <v>нд</v>
      </c>
      <c r="G193" s="57" t="str">
        <f t="shared" si="4"/>
        <v>нд</v>
      </c>
      <c r="H193" s="55" t="s">
        <v>27</v>
      </c>
      <c r="I193" s="6"/>
    </row>
    <row r="194" spans="1:13" s="38" customFormat="1" x14ac:dyDescent="0.25">
      <c r="A194" s="49" t="s">
        <v>290</v>
      </c>
      <c r="B194" s="56" t="s">
        <v>291</v>
      </c>
      <c r="C194" s="51" t="s">
        <v>26</v>
      </c>
      <c r="D194" s="52">
        <v>27.185512599999999</v>
      </c>
      <c r="E194" s="57">
        <v>11.714011859999998</v>
      </c>
      <c r="F194" s="57">
        <f t="shared" si="5"/>
        <v>-15.471500740000002</v>
      </c>
      <c r="G194" s="57">
        <f t="shared" si="4"/>
        <v>-56.910829557063423</v>
      </c>
      <c r="H194" s="55" t="s">
        <v>27</v>
      </c>
      <c r="I194" s="6"/>
    </row>
    <row r="195" spans="1:13" s="38" customFormat="1" x14ac:dyDescent="0.25">
      <c r="A195" s="49" t="s">
        <v>292</v>
      </c>
      <c r="B195" s="56" t="s">
        <v>293</v>
      </c>
      <c r="C195" s="51" t="s">
        <v>26</v>
      </c>
      <c r="D195" s="52">
        <v>8.2100270000000002</v>
      </c>
      <c r="E195" s="57">
        <v>3.5243368899999998</v>
      </c>
      <c r="F195" s="57">
        <f t="shared" si="5"/>
        <v>-4.6856901100000004</v>
      </c>
      <c r="G195" s="57">
        <f t="shared" si="4"/>
        <v>-57.072773451293159</v>
      </c>
      <c r="H195" s="55" t="s">
        <v>27</v>
      </c>
      <c r="I195" s="6"/>
    </row>
    <row r="196" spans="1:13" s="38" customFormat="1" x14ac:dyDescent="0.25">
      <c r="A196" s="49" t="s">
        <v>294</v>
      </c>
      <c r="B196" s="56" t="s">
        <v>295</v>
      </c>
      <c r="C196" s="51" t="s">
        <v>26</v>
      </c>
      <c r="D196" s="52">
        <f>D197</f>
        <v>2.8364603999999995</v>
      </c>
      <c r="E196" s="81" t="s">
        <v>27</v>
      </c>
      <c r="F196" s="57" t="str">
        <f t="shared" si="5"/>
        <v>нд</v>
      </c>
      <c r="G196" s="57" t="str">
        <f t="shared" si="4"/>
        <v>нд</v>
      </c>
      <c r="H196" s="55" t="s">
        <v>27</v>
      </c>
      <c r="I196" s="6"/>
    </row>
    <row r="197" spans="1:13" s="38" customFormat="1" x14ac:dyDescent="0.25">
      <c r="A197" s="49" t="s">
        <v>296</v>
      </c>
      <c r="B197" s="56" t="s">
        <v>297</v>
      </c>
      <c r="C197" s="51" t="s">
        <v>26</v>
      </c>
      <c r="D197" s="52">
        <v>2.8364603999999995</v>
      </c>
      <c r="E197" s="81" t="s">
        <v>27</v>
      </c>
      <c r="F197" s="57" t="str">
        <f t="shared" si="5"/>
        <v>нд</v>
      </c>
      <c r="G197" s="57" t="str">
        <f t="shared" si="4"/>
        <v>нд</v>
      </c>
      <c r="H197" s="55" t="s">
        <v>27</v>
      </c>
      <c r="I197" s="6"/>
    </row>
    <row r="198" spans="1:13" s="38" customFormat="1" x14ac:dyDescent="0.25">
      <c r="A198" s="49" t="s">
        <v>298</v>
      </c>
      <c r="B198" s="56" t="s">
        <v>299</v>
      </c>
      <c r="C198" s="51" t="s">
        <v>26</v>
      </c>
      <c r="D198" s="52">
        <v>0.55808099999999994</v>
      </c>
      <c r="E198" s="66">
        <v>0.24216199540000008</v>
      </c>
      <c r="F198" s="57">
        <f t="shared" si="5"/>
        <v>-0.31591900459999989</v>
      </c>
      <c r="G198" s="57">
        <f t="shared" si="4"/>
        <v>-56.608091764457114</v>
      </c>
      <c r="H198" s="55" t="s">
        <v>27</v>
      </c>
      <c r="I198" s="6"/>
    </row>
    <row r="199" spans="1:13" s="38" customFormat="1" x14ac:dyDescent="0.25">
      <c r="A199" s="49" t="s">
        <v>300</v>
      </c>
      <c r="B199" s="56" t="s">
        <v>301</v>
      </c>
      <c r="C199" s="51" t="s">
        <v>26</v>
      </c>
      <c r="D199" s="52">
        <v>42.96544020000001</v>
      </c>
      <c r="E199" s="57">
        <v>78.503536660427585</v>
      </c>
      <c r="F199" s="57">
        <f t="shared" si="5"/>
        <v>35.538096460427575</v>
      </c>
      <c r="G199" s="57">
        <f t="shared" si="4"/>
        <v>82.713213910997169</v>
      </c>
      <c r="H199" s="55" t="s">
        <v>27</v>
      </c>
      <c r="I199" s="6"/>
    </row>
    <row r="200" spans="1:13" s="38" customFormat="1" x14ac:dyDescent="0.25">
      <c r="A200" s="49" t="s">
        <v>302</v>
      </c>
      <c r="B200" s="56" t="s">
        <v>303</v>
      </c>
      <c r="C200" s="51" t="s">
        <v>26</v>
      </c>
      <c r="D200" s="52">
        <v>18.489868399999999</v>
      </c>
      <c r="E200" s="57">
        <v>14.861090403799999</v>
      </c>
      <c r="F200" s="57">
        <f t="shared" si="5"/>
        <v>-3.6287779962000002</v>
      </c>
      <c r="G200" s="57">
        <f t="shared" si="4"/>
        <v>-19.625764325072211</v>
      </c>
      <c r="H200" s="55" t="s">
        <v>27</v>
      </c>
      <c r="I200" s="6"/>
    </row>
    <row r="201" spans="1:13" s="38" customFormat="1" ht="31.5" x14ac:dyDescent="0.25">
      <c r="A201" s="49" t="s">
        <v>304</v>
      </c>
      <c r="B201" s="56" t="s">
        <v>305</v>
      </c>
      <c r="C201" s="51" t="s">
        <v>26</v>
      </c>
      <c r="D201" s="52" t="s">
        <v>27</v>
      </c>
      <c r="E201" s="81" t="s">
        <v>27</v>
      </c>
      <c r="F201" s="57" t="str">
        <f t="shared" si="5"/>
        <v>нд</v>
      </c>
      <c r="G201" s="57" t="str">
        <f t="shared" si="4"/>
        <v>нд</v>
      </c>
      <c r="H201" s="55" t="s">
        <v>27</v>
      </c>
      <c r="I201" s="6"/>
    </row>
    <row r="202" spans="1:13" s="38" customFormat="1" x14ac:dyDescent="0.25">
      <c r="A202" s="49" t="s">
        <v>306</v>
      </c>
      <c r="B202" s="56" t="s">
        <v>307</v>
      </c>
      <c r="C202" s="51" t="s">
        <v>26</v>
      </c>
      <c r="D202" s="52">
        <v>30.930077400000002</v>
      </c>
      <c r="E202" s="57">
        <f>E108+E105+E71</f>
        <v>6.2091857757541575</v>
      </c>
      <c r="F202" s="57">
        <f t="shared" si="5"/>
        <v>-24.720891624245844</v>
      </c>
      <c r="G202" s="57">
        <f t="shared" si="4"/>
        <v>-79.925088141699391</v>
      </c>
      <c r="H202" s="55" t="s">
        <v>27</v>
      </c>
      <c r="I202" s="6"/>
      <c r="K202" s="86"/>
      <c r="L202" s="86"/>
    </row>
    <row r="203" spans="1:13" s="38" customFormat="1" x14ac:dyDescent="0.25">
      <c r="A203" s="49" t="s">
        <v>308</v>
      </c>
      <c r="B203" s="80" t="s">
        <v>309</v>
      </c>
      <c r="C203" s="51" t="s">
        <v>26</v>
      </c>
      <c r="D203" s="52" t="s">
        <v>27</v>
      </c>
      <c r="E203" s="81" t="s">
        <v>27</v>
      </c>
      <c r="F203" s="57" t="str">
        <f t="shared" si="5"/>
        <v>нд</v>
      </c>
      <c r="G203" s="57" t="str">
        <f t="shared" si="4"/>
        <v>нд</v>
      </c>
      <c r="H203" s="55" t="s">
        <v>27</v>
      </c>
      <c r="I203" s="6"/>
      <c r="K203" s="86"/>
      <c r="L203" s="86"/>
      <c r="M203" s="86"/>
    </row>
    <row r="204" spans="1:13" s="38" customFormat="1" x14ac:dyDescent="0.25">
      <c r="A204" s="49" t="s">
        <v>310</v>
      </c>
      <c r="B204" s="56" t="s">
        <v>311</v>
      </c>
      <c r="C204" s="51" t="s">
        <v>26</v>
      </c>
      <c r="D204" s="52" t="s">
        <v>27</v>
      </c>
      <c r="E204" s="81" t="s">
        <v>27</v>
      </c>
      <c r="F204" s="57" t="str">
        <f t="shared" si="5"/>
        <v>нд</v>
      </c>
      <c r="G204" s="57" t="str">
        <f t="shared" si="4"/>
        <v>нд</v>
      </c>
      <c r="H204" s="55" t="s">
        <v>27</v>
      </c>
      <c r="I204" s="6"/>
      <c r="K204" s="86"/>
      <c r="L204" s="86"/>
    </row>
    <row r="205" spans="1:13" s="38" customFormat="1" x14ac:dyDescent="0.25">
      <c r="A205" s="49" t="s">
        <v>312</v>
      </c>
      <c r="B205" s="56" t="s">
        <v>313</v>
      </c>
      <c r="C205" s="51" t="s">
        <v>26</v>
      </c>
      <c r="D205" s="52" t="s">
        <v>27</v>
      </c>
      <c r="E205" s="81" t="s">
        <v>27</v>
      </c>
      <c r="F205" s="53" t="str">
        <f t="shared" si="5"/>
        <v>нд</v>
      </c>
      <c r="G205" s="53" t="str">
        <f t="shared" si="4"/>
        <v>нд</v>
      </c>
      <c r="H205" s="55" t="s">
        <v>27</v>
      </c>
      <c r="I205" s="6"/>
      <c r="K205" s="86"/>
      <c r="L205" s="86"/>
    </row>
    <row r="206" spans="1:13" s="38" customFormat="1" ht="31.5" x14ac:dyDescent="0.25">
      <c r="A206" s="49" t="s">
        <v>314</v>
      </c>
      <c r="B206" s="56" t="s">
        <v>315</v>
      </c>
      <c r="C206" s="51" t="s">
        <v>26</v>
      </c>
      <c r="D206" s="52" t="s">
        <v>27</v>
      </c>
      <c r="E206" s="81" t="s">
        <v>27</v>
      </c>
      <c r="F206" s="53" t="str">
        <f t="shared" si="5"/>
        <v>нд</v>
      </c>
      <c r="G206" s="53" t="str">
        <f t="shared" si="4"/>
        <v>нд</v>
      </c>
      <c r="H206" s="55" t="s">
        <v>27</v>
      </c>
      <c r="I206" s="6"/>
      <c r="K206" s="86"/>
      <c r="L206" s="86"/>
    </row>
    <row r="207" spans="1:13" s="38" customFormat="1" x14ac:dyDescent="0.25">
      <c r="A207" s="49" t="s">
        <v>316</v>
      </c>
      <c r="B207" s="56" t="s">
        <v>317</v>
      </c>
      <c r="C207" s="51" t="s">
        <v>26</v>
      </c>
      <c r="D207" s="52" t="s">
        <v>27</v>
      </c>
      <c r="E207" s="81" t="s">
        <v>27</v>
      </c>
      <c r="F207" s="53" t="str">
        <f t="shared" si="5"/>
        <v>нд</v>
      </c>
      <c r="G207" s="53" t="str">
        <f t="shared" si="4"/>
        <v>нд</v>
      </c>
      <c r="H207" s="55" t="s">
        <v>27</v>
      </c>
      <c r="I207" s="6"/>
    </row>
    <row r="208" spans="1:13" s="38" customFormat="1" x14ac:dyDescent="0.25">
      <c r="A208" s="49" t="s">
        <v>318</v>
      </c>
      <c r="B208" s="56" t="s">
        <v>319</v>
      </c>
      <c r="C208" s="51" t="s">
        <v>26</v>
      </c>
      <c r="D208" s="52" t="s">
        <v>27</v>
      </c>
      <c r="E208" s="81" t="s">
        <v>27</v>
      </c>
      <c r="F208" s="53" t="str">
        <f t="shared" si="5"/>
        <v>нд</v>
      </c>
      <c r="G208" s="53" t="str">
        <f t="shared" si="4"/>
        <v>нд</v>
      </c>
      <c r="H208" s="55" t="s">
        <v>27</v>
      </c>
      <c r="I208" s="6"/>
    </row>
    <row r="209" spans="1:9" s="38" customFormat="1" x14ac:dyDescent="0.25">
      <c r="A209" s="49" t="s">
        <v>320</v>
      </c>
      <c r="B209" s="56" t="s">
        <v>321</v>
      </c>
      <c r="C209" s="51" t="s">
        <v>26</v>
      </c>
      <c r="D209" s="52" t="s">
        <v>27</v>
      </c>
      <c r="E209" s="81" t="s">
        <v>27</v>
      </c>
      <c r="F209" s="53" t="str">
        <f t="shared" si="5"/>
        <v>нд</v>
      </c>
      <c r="G209" s="53" t="str">
        <f t="shared" si="4"/>
        <v>нд</v>
      </c>
      <c r="H209" s="55" t="s">
        <v>27</v>
      </c>
      <c r="I209" s="6"/>
    </row>
    <row r="210" spans="1:9" s="38" customFormat="1" x14ac:dyDescent="0.25">
      <c r="A210" s="49" t="s">
        <v>322</v>
      </c>
      <c r="B210" s="80" t="s">
        <v>323</v>
      </c>
      <c r="C210" s="51" t="s">
        <v>26</v>
      </c>
      <c r="D210" s="52" t="s">
        <v>27</v>
      </c>
      <c r="E210" s="81" t="s">
        <v>27</v>
      </c>
      <c r="F210" s="53" t="str">
        <f t="shared" si="5"/>
        <v>нд</v>
      </c>
      <c r="G210" s="53" t="str">
        <f t="shared" si="4"/>
        <v>нд</v>
      </c>
      <c r="H210" s="55" t="s">
        <v>27</v>
      </c>
      <c r="I210" s="6"/>
    </row>
    <row r="211" spans="1:9" s="38" customFormat="1" x14ac:dyDescent="0.25">
      <c r="A211" s="49" t="s">
        <v>324</v>
      </c>
      <c r="B211" s="56" t="s">
        <v>325</v>
      </c>
      <c r="C211" s="51" t="s">
        <v>26</v>
      </c>
      <c r="D211" s="52" t="s">
        <v>27</v>
      </c>
      <c r="E211" s="81" t="s">
        <v>27</v>
      </c>
      <c r="F211" s="53" t="str">
        <f t="shared" si="5"/>
        <v>нд</v>
      </c>
      <c r="G211" s="53" t="str">
        <f t="shared" si="4"/>
        <v>нд</v>
      </c>
      <c r="H211" s="55" t="s">
        <v>27</v>
      </c>
      <c r="I211" s="6"/>
    </row>
    <row r="212" spans="1:9" s="38" customFormat="1" x14ac:dyDescent="0.25">
      <c r="A212" s="49" t="s">
        <v>326</v>
      </c>
      <c r="B212" s="56" t="s">
        <v>327</v>
      </c>
      <c r="C212" s="51" t="s">
        <v>26</v>
      </c>
      <c r="D212" s="52">
        <v>0</v>
      </c>
      <c r="E212" s="66">
        <v>0</v>
      </c>
      <c r="F212" s="57">
        <f t="shared" si="5"/>
        <v>0</v>
      </c>
      <c r="G212" s="53" t="str">
        <f t="shared" si="4"/>
        <v>нд</v>
      </c>
      <c r="H212" s="55" t="s">
        <v>27</v>
      </c>
      <c r="I212" s="6"/>
    </row>
    <row r="213" spans="1:9" s="38" customFormat="1" x14ac:dyDescent="0.25">
      <c r="A213" s="49" t="s">
        <v>328</v>
      </c>
      <c r="B213" s="56" t="s">
        <v>329</v>
      </c>
      <c r="C213" s="51" t="s">
        <v>26</v>
      </c>
      <c r="D213" s="52" t="s">
        <v>27</v>
      </c>
      <c r="E213" s="81" t="s">
        <v>27</v>
      </c>
      <c r="F213" s="53" t="str">
        <f t="shared" si="5"/>
        <v>нд</v>
      </c>
      <c r="G213" s="53" t="str">
        <f t="shared" si="4"/>
        <v>нд</v>
      </c>
      <c r="H213" s="55" t="s">
        <v>27</v>
      </c>
      <c r="I213" s="6"/>
    </row>
    <row r="214" spans="1:9" s="38" customFormat="1" x14ac:dyDescent="0.25">
      <c r="A214" s="49" t="s">
        <v>330</v>
      </c>
      <c r="B214" s="56" t="s">
        <v>331</v>
      </c>
      <c r="C214" s="51" t="s">
        <v>26</v>
      </c>
      <c r="D214" s="52" t="s">
        <v>27</v>
      </c>
      <c r="E214" s="81" t="s">
        <v>27</v>
      </c>
      <c r="F214" s="53" t="str">
        <f t="shared" si="5"/>
        <v>нд</v>
      </c>
      <c r="G214" s="53" t="str">
        <f t="shared" si="4"/>
        <v>нд</v>
      </c>
      <c r="H214" s="55" t="s">
        <v>27</v>
      </c>
      <c r="I214" s="6"/>
    </row>
    <row r="215" spans="1:9" s="38" customFormat="1" x14ac:dyDescent="0.25">
      <c r="A215" s="49" t="s">
        <v>332</v>
      </c>
      <c r="B215" s="56" t="s">
        <v>333</v>
      </c>
      <c r="C215" s="51" t="s">
        <v>26</v>
      </c>
      <c r="D215" s="52" t="s">
        <v>27</v>
      </c>
      <c r="E215" s="81" t="s">
        <v>27</v>
      </c>
      <c r="F215" s="53" t="str">
        <f t="shared" si="5"/>
        <v>нд</v>
      </c>
      <c r="G215" s="53" t="str">
        <f t="shared" si="4"/>
        <v>нд</v>
      </c>
      <c r="H215" s="55" t="s">
        <v>27</v>
      </c>
      <c r="I215" s="6"/>
    </row>
    <row r="216" spans="1:9" s="38" customFormat="1" x14ac:dyDescent="0.25">
      <c r="A216" s="49" t="s">
        <v>334</v>
      </c>
      <c r="B216" s="56" t="s">
        <v>335</v>
      </c>
      <c r="C216" s="51" t="s">
        <v>26</v>
      </c>
      <c r="D216" s="52" t="s">
        <v>27</v>
      </c>
      <c r="E216" s="81" t="s">
        <v>27</v>
      </c>
      <c r="F216" s="53" t="str">
        <f t="shared" si="5"/>
        <v>нд</v>
      </c>
      <c r="G216" s="53" t="str">
        <f t="shared" ref="G216:G279" si="6">IFERROR(F216/D216*100,"нд")</f>
        <v>нд</v>
      </c>
      <c r="H216" s="55" t="s">
        <v>27</v>
      </c>
      <c r="I216" s="6"/>
    </row>
    <row r="217" spans="1:9" s="38" customFormat="1" x14ac:dyDescent="0.25">
      <c r="A217" s="49" t="s">
        <v>336</v>
      </c>
      <c r="B217" s="56" t="s">
        <v>337</v>
      </c>
      <c r="C217" s="51" t="s">
        <v>26</v>
      </c>
      <c r="D217" s="52" t="s">
        <v>27</v>
      </c>
      <c r="E217" s="81" t="s">
        <v>27</v>
      </c>
      <c r="F217" s="53" t="str">
        <f t="shared" si="5"/>
        <v>нд</v>
      </c>
      <c r="G217" s="53" t="str">
        <f t="shared" si="6"/>
        <v>нд</v>
      </c>
      <c r="H217" s="55" t="s">
        <v>27</v>
      </c>
      <c r="I217" s="6"/>
    </row>
    <row r="218" spans="1:9" s="38" customFormat="1" x14ac:dyDescent="0.25">
      <c r="A218" s="49" t="s">
        <v>338</v>
      </c>
      <c r="B218" s="56" t="s">
        <v>339</v>
      </c>
      <c r="C218" s="51" t="s">
        <v>26</v>
      </c>
      <c r="D218" s="52" t="s">
        <v>27</v>
      </c>
      <c r="E218" s="81" t="s">
        <v>27</v>
      </c>
      <c r="F218" s="53" t="str">
        <f t="shared" ref="F218:F281" si="7">IFERROR(E218-D218,"нд")</f>
        <v>нд</v>
      </c>
      <c r="G218" s="53" t="str">
        <f t="shared" si="6"/>
        <v>нд</v>
      </c>
      <c r="H218" s="55" t="s">
        <v>27</v>
      </c>
      <c r="I218" s="6"/>
    </row>
    <row r="219" spans="1:9" s="38" customFormat="1" x14ac:dyDescent="0.25">
      <c r="A219" s="49" t="s">
        <v>340</v>
      </c>
      <c r="B219" s="56" t="s">
        <v>341</v>
      </c>
      <c r="C219" s="51" t="s">
        <v>26</v>
      </c>
      <c r="D219" s="52" t="s">
        <v>27</v>
      </c>
      <c r="E219" s="81" t="s">
        <v>27</v>
      </c>
      <c r="F219" s="53" t="str">
        <f t="shared" si="7"/>
        <v>нд</v>
      </c>
      <c r="G219" s="53" t="str">
        <f t="shared" si="6"/>
        <v>нд</v>
      </c>
      <c r="H219" s="55" t="s">
        <v>27</v>
      </c>
      <c r="I219" s="6"/>
    </row>
    <row r="220" spans="1:9" s="38" customFormat="1" x14ac:dyDescent="0.25">
      <c r="A220" s="49" t="s">
        <v>342</v>
      </c>
      <c r="B220" s="56" t="s">
        <v>120</v>
      </c>
      <c r="C220" s="51" t="s">
        <v>236</v>
      </c>
      <c r="D220" s="52" t="s">
        <v>27</v>
      </c>
      <c r="E220" s="81" t="s">
        <v>27</v>
      </c>
      <c r="F220" s="53" t="str">
        <f t="shared" si="7"/>
        <v>нд</v>
      </c>
      <c r="G220" s="53" t="str">
        <f t="shared" si="6"/>
        <v>нд</v>
      </c>
      <c r="H220" s="55" t="s">
        <v>27</v>
      </c>
      <c r="I220" s="6"/>
    </row>
    <row r="221" spans="1:9" s="38" customFormat="1" ht="31.5" x14ac:dyDescent="0.25">
      <c r="A221" s="49" t="s">
        <v>343</v>
      </c>
      <c r="B221" s="56" t="s">
        <v>344</v>
      </c>
      <c r="C221" s="51" t="s">
        <v>26</v>
      </c>
      <c r="D221" s="52" t="s">
        <v>27</v>
      </c>
      <c r="E221" s="81" t="s">
        <v>27</v>
      </c>
      <c r="F221" s="53" t="str">
        <f t="shared" si="7"/>
        <v>нд</v>
      </c>
      <c r="G221" s="53" t="str">
        <f t="shared" si="6"/>
        <v>нд</v>
      </c>
      <c r="H221" s="55" t="s">
        <v>27</v>
      </c>
      <c r="I221" s="6"/>
    </row>
    <row r="222" spans="1:9" s="38" customFormat="1" x14ac:dyDescent="0.25">
      <c r="A222" s="49" t="s">
        <v>345</v>
      </c>
      <c r="B222" s="80" t="s">
        <v>346</v>
      </c>
      <c r="C222" s="51" t="s">
        <v>26</v>
      </c>
      <c r="D222" s="52" t="s">
        <v>27</v>
      </c>
      <c r="E222" s="81" t="s">
        <v>27</v>
      </c>
      <c r="F222" s="53" t="str">
        <f t="shared" si="7"/>
        <v>нд</v>
      </c>
      <c r="G222" s="53" t="str">
        <f t="shared" si="6"/>
        <v>нд</v>
      </c>
      <c r="H222" s="55" t="s">
        <v>27</v>
      </c>
      <c r="I222" s="6"/>
    </row>
    <row r="223" spans="1:9" s="38" customFormat="1" x14ac:dyDescent="0.25">
      <c r="A223" s="49" t="s">
        <v>347</v>
      </c>
      <c r="B223" s="56" t="s">
        <v>348</v>
      </c>
      <c r="C223" s="51" t="s">
        <v>26</v>
      </c>
      <c r="D223" s="52" t="s">
        <v>27</v>
      </c>
      <c r="E223" s="81" t="s">
        <v>27</v>
      </c>
      <c r="F223" s="53" t="str">
        <f t="shared" si="7"/>
        <v>нд</v>
      </c>
      <c r="G223" s="53" t="str">
        <f t="shared" si="6"/>
        <v>нд</v>
      </c>
      <c r="H223" s="55" t="s">
        <v>27</v>
      </c>
      <c r="I223" s="6"/>
    </row>
    <row r="224" spans="1:9" s="38" customFormat="1" x14ac:dyDescent="0.25">
      <c r="A224" s="49" t="s">
        <v>349</v>
      </c>
      <c r="B224" s="56" t="s">
        <v>350</v>
      </c>
      <c r="C224" s="51" t="s">
        <v>26</v>
      </c>
      <c r="D224" s="52" t="s">
        <v>27</v>
      </c>
      <c r="E224" s="81" t="s">
        <v>27</v>
      </c>
      <c r="F224" s="53" t="str">
        <f t="shared" si="7"/>
        <v>нд</v>
      </c>
      <c r="G224" s="53" t="str">
        <f t="shared" si="6"/>
        <v>нд</v>
      </c>
      <c r="H224" s="55" t="s">
        <v>27</v>
      </c>
      <c r="I224" s="6"/>
    </row>
    <row r="225" spans="1:9" s="38" customFormat="1" x14ac:dyDescent="0.25">
      <c r="A225" s="49" t="s">
        <v>351</v>
      </c>
      <c r="B225" s="56" t="s">
        <v>352</v>
      </c>
      <c r="C225" s="51" t="s">
        <v>26</v>
      </c>
      <c r="D225" s="52" t="s">
        <v>27</v>
      </c>
      <c r="E225" s="81" t="s">
        <v>27</v>
      </c>
      <c r="F225" s="53" t="str">
        <f t="shared" si="7"/>
        <v>нд</v>
      </c>
      <c r="G225" s="53" t="str">
        <f t="shared" si="6"/>
        <v>нд</v>
      </c>
      <c r="H225" s="55" t="s">
        <v>27</v>
      </c>
      <c r="I225" s="6"/>
    </row>
    <row r="226" spans="1:9" s="38" customFormat="1" x14ac:dyDescent="0.25">
      <c r="A226" s="49" t="s">
        <v>353</v>
      </c>
      <c r="B226" s="56" t="s">
        <v>354</v>
      </c>
      <c r="C226" s="51" t="s">
        <v>26</v>
      </c>
      <c r="D226" s="52" t="s">
        <v>27</v>
      </c>
      <c r="E226" s="81" t="s">
        <v>27</v>
      </c>
      <c r="F226" s="53" t="str">
        <f t="shared" si="7"/>
        <v>нд</v>
      </c>
      <c r="G226" s="53" t="str">
        <f t="shared" si="6"/>
        <v>нд</v>
      </c>
      <c r="H226" s="55" t="s">
        <v>27</v>
      </c>
      <c r="I226" s="6"/>
    </row>
    <row r="227" spans="1:9" s="38" customFormat="1" x14ac:dyDescent="0.25">
      <c r="A227" s="49" t="s">
        <v>355</v>
      </c>
      <c r="B227" s="56" t="s">
        <v>356</v>
      </c>
      <c r="C227" s="51" t="s">
        <v>26</v>
      </c>
      <c r="D227" s="52" t="s">
        <v>27</v>
      </c>
      <c r="E227" s="81" t="s">
        <v>27</v>
      </c>
      <c r="F227" s="53" t="str">
        <f t="shared" si="7"/>
        <v>нд</v>
      </c>
      <c r="G227" s="53" t="str">
        <f t="shared" si="6"/>
        <v>нд</v>
      </c>
      <c r="H227" s="55" t="s">
        <v>27</v>
      </c>
      <c r="I227" s="6"/>
    </row>
    <row r="228" spans="1:9" s="38" customFormat="1" x14ac:dyDescent="0.25">
      <c r="A228" s="49" t="s">
        <v>357</v>
      </c>
      <c r="B228" s="56" t="s">
        <v>358</v>
      </c>
      <c r="C228" s="51" t="s">
        <v>26</v>
      </c>
      <c r="D228" s="52" t="s">
        <v>27</v>
      </c>
      <c r="E228" s="81" t="s">
        <v>27</v>
      </c>
      <c r="F228" s="53" t="str">
        <f t="shared" si="7"/>
        <v>нд</v>
      </c>
      <c r="G228" s="53" t="str">
        <f t="shared" si="6"/>
        <v>нд</v>
      </c>
      <c r="H228" s="55" t="s">
        <v>27</v>
      </c>
      <c r="I228" s="6"/>
    </row>
    <row r="229" spans="1:9" s="38" customFormat="1" x14ac:dyDescent="0.25">
      <c r="A229" s="49" t="s">
        <v>359</v>
      </c>
      <c r="B229" s="56" t="s">
        <v>360</v>
      </c>
      <c r="C229" s="51" t="s">
        <v>26</v>
      </c>
      <c r="D229" s="52" t="s">
        <v>27</v>
      </c>
      <c r="E229" s="81" t="s">
        <v>27</v>
      </c>
      <c r="F229" s="53" t="str">
        <f t="shared" si="7"/>
        <v>нд</v>
      </c>
      <c r="G229" s="53" t="str">
        <f t="shared" si="6"/>
        <v>нд</v>
      </c>
      <c r="H229" s="55" t="s">
        <v>27</v>
      </c>
      <c r="I229" s="6"/>
    </row>
    <row r="230" spans="1:9" s="38" customFormat="1" x14ac:dyDescent="0.25">
      <c r="A230" s="49" t="s">
        <v>361</v>
      </c>
      <c r="B230" s="56" t="s">
        <v>362</v>
      </c>
      <c r="C230" s="51" t="s">
        <v>26</v>
      </c>
      <c r="D230" s="52" t="s">
        <v>27</v>
      </c>
      <c r="E230" s="81" t="s">
        <v>27</v>
      </c>
      <c r="F230" s="53" t="str">
        <f t="shared" si="7"/>
        <v>нд</v>
      </c>
      <c r="G230" s="53" t="str">
        <f t="shared" si="6"/>
        <v>нд</v>
      </c>
      <c r="H230" s="55" t="s">
        <v>27</v>
      </c>
      <c r="I230" s="6"/>
    </row>
    <row r="231" spans="1:9" s="38" customFormat="1" x14ac:dyDescent="0.25">
      <c r="A231" s="49" t="s">
        <v>363</v>
      </c>
      <c r="B231" s="56" t="s">
        <v>364</v>
      </c>
      <c r="C231" s="51" t="s">
        <v>26</v>
      </c>
      <c r="D231" s="52" t="s">
        <v>27</v>
      </c>
      <c r="E231" s="81" t="s">
        <v>27</v>
      </c>
      <c r="F231" s="53" t="str">
        <f t="shared" si="7"/>
        <v>нд</v>
      </c>
      <c r="G231" s="53" t="str">
        <f t="shared" si="6"/>
        <v>нд</v>
      </c>
      <c r="H231" s="55" t="s">
        <v>27</v>
      </c>
      <c r="I231" s="6"/>
    </row>
    <row r="232" spans="1:9" s="38" customFormat="1" x14ac:dyDescent="0.25">
      <c r="A232" s="49" t="s">
        <v>365</v>
      </c>
      <c r="B232" s="56" t="s">
        <v>366</v>
      </c>
      <c r="C232" s="51" t="s">
        <v>26</v>
      </c>
      <c r="D232" s="52" t="s">
        <v>27</v>
      </c>
      <c r="E232" s="81" t="s">
        <v>27</v>
      </c>
      <c r="F232" s="53" t="str">
        <f t="shared" si="7"/>
        <v>нд</v>
      </c>
      <c r="G232" s="53" t="str">
        <f t="shared" si="6"/>
        <v>нд</v>
      </c>
      <c r="H232" s="55" t="s">
        <v>27</v>
      </c>
      <c r="I232" s="6"/>
    </row>
    <row r="233" spans="1:9" s="38" customFormat="1" x14ac:dyDescent="0.25">
      <c r="A233" s="49" t="s">
        <v>367</v>
      </c>
      <c r="B233" s="56" t="s">
        <v>368</v>
      </c>
      <c r="C233" s="51" t="s">
        <v>26</v>
      </c>
      <c r="D233" s="52" t="s">
        <v>27</v>
      </c>
      <c r="E233" s="81" t="s">
        <v>27</v>
      </c>
      <c r="F233" s="53" t="str">
        <f t="shared" si="7"/>
        <v>нд</v>
      </c>
      <c r="G233" s="53" t="str">
        <f t="shared" si="6"/>
        <v>нд</v>
      </c>
      <c r="H233" s="55" t="s">
        <v>27</v>
      </c>
      <c r="I233" s="6"/>
    </row>
    <row r="234" spans="1:9" s="38" customFormat="1" x14ac:dyDescent="0.25">
      <c r="A234" s="49" t="s">
        <v>369</v>
      </c>
      <c r="B234" s="56" t="s">
        <v>370</v>
      </c>
      <c r="C234" s="51" t="s">
        <v>26</v>
      </c>
      <c r="D234" s="52" t="s">
        <v>27</v>
      </c>
      <c r="E234" s="81" t="s">
        <v>27</v>
      </c>
      <c r="F234" s="53" t="str">
        <f t="shared" si="7"/>
        <v>нд</v>
      </c>
      <c r="G234" s="53" t="str">
        <f t="shared" si="6"/>
        <v>нд</v>
      </c>
      <c r="H234" s="55" t="s">
        <v>27</v>
      </c>
      <c r="I234" s="6"/>
    </row>
    <row r="235" spans="1:9" s="38" customFormat="1" x14ac:dyDescent="0.25">
      <c r="A235" s="49" t="s">
        <v>371</v>
      </c>
      <c r="B235" s="80" t="s">
        <v>372</v>
      </c>
      <c r="C235" s="51" t="s">
        <v>26</v>
      </c>
      <c r="D235" s="52" t="s">
        <v>27</v>
      </c>
      <c r="E235" s="81" t="s">
        <v>27</v>
      </c>
      <c r="F235" s="53" t="str">
        <f t="shared" si="7"/>
        <v>нд</v>
      </c>
      <c r="G235" s="53" t="str">
        <f t="shared" si="6"/>
        <v>нд</v>
      </c>
      <c r="H235" s="55" t="s">
        <v>27</v>
      </c>
      <c r="I235" s="6"/>
    </row>
    <row r="236" spans="1:9" s="38" customFormat="1" x14ac:dyDescent="0.25">
      <c r="A236" s="49" t="s">
        <v>373</v>
      </c>
      <c r="B236" s="56" t="s">
        <v>374</v>
      </c>
      <c r="C236" s="51" t="s">
        <v>26</v>
      </c>
      <c r="D236" s="52" t="s">
        <v>27</v>
      </c>
      <c r="E236" s="81" t="s">
        <v>27</v>
      </c>
      <c r="F236" s="53" t="str">
        <f t="shared" si="7"/>
        <v>нд</v>
      </c>
      <c r="G236" s="53" t="str">
        <f t="shared" si="6"/>
        <v>нд</v>
      </c>
      <c r="H236" s="55" t="s">
        <v>27</v>
      </c>
      <c r="I236" s="6"/>
    </row>
    <row r="237" spans="1:9" s="38" customFormat="1" x14ac:dyDescent="0.25">
      <c r="A237" s="49" t="s">
        <v>375</v>
      </c>
      <c r="B237" s="56" t="s">
        <v>352</v>
      </c>
      <c r="C237" s="51" t="s">
        <v>26</v>
      </c>
      <c r="D237" s="52" t="s">
        <v>27</v>
      </c>
      <c r="E237" s="81" t="s">
        <v>27</v>
      </c>
      <c r="F237" s="53" t="str">
        <f t="shared" si="7"/>
        <v>нд</v>
      </c>
      <c r="G237" s="53" t="str">
        <f t="shared" si="6"/>
        <v>нд</v>
      </c>
      <c r="H237" s="55" t="s">
        <v>27</v>
      </c>
      <c r="I237" s="6"/>
    </row>
    <row r="238" spans="1:9" s="38" customFormat="1" x14ac:dyDescent="0.25">
      <c r="A238" s="49" t="s">
        <v>376</v>
      </c>
      <c r="B238" s="56" t="s">
        <v>354</v>
      </c>
      <c r="C238" s="51" t="s">
        <v>26</v>
      </c>
      <c r="D238" s="52" t="s">
        <v>27</v>
      </c>
      <c r="E238" s="81" t="s">
        <v>27</v>
      </c>
      <c r="F238" s="53" t="str">
        <f t="shared" si="7"/>
        <v>нд</v>
      </c>
      <c r="G238" s="53" t="str">
        <f t="shared" si="6"/>
        <v>нд</v>
      </c>
      <c r="H238" s="55" t="s">
        <v>27</v>
      </c>
      <c r="I238" s="6"/>
    </row>
    <row r="239" spans="1:9" s="38" customFormat="1" x14ac:dyDescent="0.25">
      <c r="A239" s="49" t="s">
        <v>377</v>
      </c>
      <c r="B239" s="56" t="s">
        <v>356</v>
      </c>
      <c r="C239" s="51" t="s">
        <v>26</v>
      </c>
      <c r="D239" s="52" t="s">
        <v>27</v>
      </c>
      <c r="E239" s="81" t="s">
        <v>27</v>
      </c>
      <c r="F239" s="53" t="str">
        <f t="shared" si="7"/>
        <v>нд</v>
      </c>
      <c r="G239" s="53" t="str">
        <f t="shared" si="6"/>
        <v>нд</v>
      </c>
      <c r="H239" s="55" t="s">
        <v>27</v>
      </c>
      <c r="I239" s="6"/>
    </row>
    <row r="240" spans="1:9" s="38" customFormat="1" x14ac:dyDescent="0.25">
      <c r="A240" s="49" t="s">
        <v>378</v>
      </c>
      <c r="B240" s="56" t="s">
        <v>232</v>
      </c>
      <c r="C240" s="51" t="s">
        <v>26</v>
      </c>
      <c r="D240" s="52" t="s">
        <v>27</v>
      </c>
      <c r="E240" s="81" t="s">
        <v>27</v>
      </c>
      <c r="F240" s="53" t="str">
        <f t="shared" si="7"/>
        <v>нд</v>
      </c>
      <c r="G240" s="53" t="str">
        <f t="shared" si="6"/>
        <v>нд</v>
      </c>
      <c r="H240" s="55" t="s">
        <v>27</v>
      </c>
      <c r="I240" s="6"/>
    </row>
    <row r="241" spans="1:9" s="38" customFormat="1" x14ac:dyDescent="0.25">
      <c r="A241" s="49" t="s">
        <v>379</v>
      </c>
      <c r="B241" s="56" t="s">
        <v>380</v>
      </c>
      <c r="C241" s="51" t="s">
        <v>26</v>
      </c>
      <c r="D241" s="52" t="s">
        <v>27</v>
      </c>
      <c r="E241" s="81" t="s">
        <v>27</v>
      </c>
      <c r="F241" s="53" t="str">
        <f t="shared" si="7"/>
        <v>нд</v>
      </c>
      <c r="G241" s="53" t="str">
        <f t="shared" si="6"/>
        <v>нд</v>
      </c>
      <c r="H241" s="55" t="s">
        <v>27</v>
      </c>
      <c r="I241" s="6"/>
    </row>
    <row r="242" spans="1:9" s="38" customFormat="1" ht="31.5" x14ac:dyDescent="0.25">
      <c r="A242" s="49" t="s">
        <v>381</v>
      </c>
      <c r="B242" s="80" t="s">
        <v>382</v>
      </c>
      <c r="C242" s="51" t="s">
        <v>26</v>
      </c>
      <c r="D242" s="52">
        <f>D167-D185</f>
        <v>0</v>
      </c>
      <c r="E242" s="66">
        <f>E167-E185</f>
        <v>-88.56739209558171</v>
      </c>
      <c r="F242" s="57">
        <f t="shared" si="7"/>
        <v>-88.56739209558171</v>
      </c>
      <c r="G242" s="53" t="str">
        <f t="shared" si="6"/>
        <v>нд</v>
      </c>
      <c r="H242" s="55" t="s">
        <v>27</v>
      </c>
      <c r="I242" s="6"/>
    </row>
    <row r="243" spans="1:9" s="38" customFormat="1" ht="31.5" x14ac:dyDescent="0.25">
      <c r="A243" s="49" t="s">
        <v>383</v>
      </c>
      <c r="B243" s="80" t="s">
        <v>384</v>
      </c>
      <c r="C243" s="51" t="s">
        <v>26</v>
      </c>
      <c r="D243" s="52" t="s">
        <v>27</v>
      </c>
      <c r="E243" s="81" t="s">
        <v>27</v>
      </c>
      <c r="F243" s="53" t="str">
        <f t="shared" si="7"/>
        <v>нд</v>
      </c>
      <c r="G243" s="53" t="str">
        <f t="shared" si="6"/>
        <v>нд</v>
      </c>
      <c r="H243" s="55" t="s">
        <v>27</v>
      </c>
      <c r="I243" s="6"/>
    </row>
    <row r="244" spans="1:9" s="38" customFormat="1" x14ac:dyDescent="0.25">
      <c r="A244" s="49" t="s">
        <v>385</v>
      </c>
      <c r="B244" s="56" t="s">
        <v>386</v>
      </c>
      <c r="C244" s="51" t="s">
        <v>26</v>
      </c>
      <c r="D244" s="52" t="s">
        <v>27</v>
      </c>
      <c r="E244" s="81" t="s">
        <v>27</v>
      </c>
      <c r="F244" s="53" t="str">
        <f t="shared" si="7"/>
        <v>нд</v>
      </c>
      <c r="G244" s="53" t="str">
        <f t="shared" si="6"/>
        <v>нд</v>
      </c>
      <c r="H244" s="55" t="s">
        <v>27</v>
      </c>
      <c r="I244" s="6"/>
    </row>
    <row r="245" spans="1:9" s="38" customFormat="1" x14ac:dyDescent="0.25">
      <c r="A245" s="49" t="s">
        <v>387</v>
      </c>
      <c r="B245" s="56" t="s">
        <v>388</v>
      </c>
      <c r="C245" s="51" t="s">
        <v>26</v>
      </c>
      <c r="D245" s="52" t="s">
        <v>27</v>
      </c>
      <c r="E245" s="81" t="s">
        <v>27</v>
      </c>
      <c r="F245" s="53" t="str">
        <f t="shared" si="7"/>
        <v>нд</v>
      </c>
      <c r="G245" s="53" t="str">
        <f t="shared" si="6"/>
        <v>нд</v>
      </c>
      <c r="H245" s="55" t="s">
        <v>27</v>
      </c>
      <c r="I245" s="6"/>
    </row>
    <row r="246" spans="1:9" s="38" customFormat="1" ht="31.5" x14ac:dyDescent="0.25">
      <c r="A246" s="49" t="s">
        <v>389</v>
      </c>
      <c r="B246" s="80" t="s">
        <v>390</v>
      </c>
      <c r="C246" s="51" t="s">
        <v>26</v>
      </c>
      <c r="D246" s="52" t="s">
        <v>27</v>
      </c>
      <c r="E246" s="81" t="s">
        <v>27</v>
      </c>
      <c r="F246" s="53" t="str">
        <f t="shared" si="7"/>
        <v>нд</v>
      </c>
      <c r="G246" s="53" t="str">
        <f t="shared" si="6"/>
        <v>нд</v>
      </c>
      <c r="H246" s="55" t="s">
        <v>27</v>
      </c>
      <c r="I246" s="6"/>
    </row>
    <row r="247" spans="1:9" s="38" customFormat="1" x14ac:dyDescent="0.25">
      <c r="A247" s="49" t="s">
        <v>391</v>
      </c>
      <c r="B247" s="56" t="s">
        <v>392</v>
      </c>
      <c r="C247" s="51" t="s">
        <v>26</v>
      </c>
      <c r="D247" s="52" t="s">
        <v>27</v>
      </c>
      <c r="E247" s="81" t="s">
        <v>27</v>
      </c>
      <c r="F247" s="53" t="str">
        <f t="shared" si="7"/>
        <v>нд</v>
      </c>
      <c r="G247" s="53" t="str">
        <f t="shared" si="6"/>
        <v>нд</v>
      </c>
      <c r="H247" s="55" t="s">
        <v>27</v>
      </c>
      <c r="I247" s="6"/>
    </row>
    <row r="248" spans="1:9" s="38" customFormat="1" x14ac:dyDescent="0.25">
      <c r="A248" s="49" t="s">
        <v>393</v>
      </c>
      <c r="B248" s="56" t="s">
        <v>394</v>
      </c>
      <c r="C248" s="51" t="s">
        <v>26</v>
      </c>
      <c r="D248" s="52" t="s">
        <v>27</v>
      </c>
      <c r="E248" s="81" t="s">
        <v>27</v>
      </c>
      <c r="F248" s="53" t="str">
        <f t="shared" si="7"/>
        <v>нд</v>
      </c>
      <c r="G248" s="53" t="str">
        <f t="shared" si="6"/>
        <v>нд</v>
      </c>
      <c r="H248" s="55" t="s">
        <v>27</v>
      </c>
      <c r="I248" s="6"/>
    </row>
    <row r="249" spans="1:9" s="38" customFormat="1" x14ac:dyDescent="0.25">
      <c r="A249" s="49" t="s">
        <v>395</v>
      </c>
      <c r="B249" s="80" t="s">
        <v>396</v>
      </c>
      <c r="C249" s="51" t="s">
        <v>26</v>
      </c>
      <c r="D249" s="52" t="s">
        <v>27</v>
      </c>
      <c r="E249" s="53" t="s">
        <v>27</v>
      </c>
      <c r="F249" s="53" t="str">
        <f t="shared" si="7"/>
        <v>нд</v>
      </c>
      <c r="G249" s="53" t="str">
        <f t="shared" si="6"/>
        <v>нд</v>
      </c>
      <c r="H249" s="55" t="s">
        <v>27</v>
      </c>
      <c r="I249" s="6"/>
    </row>
    <row r="250" spans="1:9" s="38" customFormat="1" x14ac:dyDescent="0.25">
      <c r="A250" s="49" t="s">
        <v>397</v>
      </c>
      <c r="B250" s="80" t="s">
        <v>398</v>
      </c>
      <c r="C250" s="51" t="s">
        <v>26</v>
      </c>
      <c r="D250" s="52">
        <f>D242</f>
        <v>0</v>
      </c>
      <c r="E250" s="57">
        <f>E242</f>
        <v>-88.56739209558171</v>
      </c>
      <c r="F250" s="57">
        <f t="shared" si="7"/>
        <v>-88.56739209558171</v>
      </c>
      <c r="G250" s="53" t="str">
        <f t="shared" si="6"/>
        <v>нд</v>
      </c>
      <c r="H250" s="55" t="s">
        <v>27</v>
      </c>
      <c r="I250" s="6"/>
    </row>
    <row r="251" spans="1:9" s="38" customFormat="1" x14ac:dyDescent="0.25">
      <c r="A251" s="49" t="s">
        <v>399</v>
      </c>
      <c r="B251" s="80" t="s">
        <v>400</v>
      </c>
      <c r="C251" s="51" t="s">
        <v>26</v>
      </c>
      <c r="D251" s="52" t="s">
        <v>27</v>
      </c>
      <c r="E251" s="81" t="s">
        <v>27</v>
      </c>
      <c r="F251" s="53" t="str">
        <f t="shared" si="7"/>
        <v>нд</v>
      </c>
      <c r="G251" s="53" t="str">
        <f t="shared" si="6"/>
        <v>нд</v>
      </c>
      <c r="H251" s="55" t="s">
        <v>27</v>
      </c>
      <c r="I251" s="6"/>
    </row>
    <row r="252" spans="1:9" s="38" customFormat="1" ht="16.5" thickBot="1" x14ac:dyDescent="0.3">
      <c r="A252" s="62" t="s">
        <v>401</v>
      </c>
      <c r="B252" s="87" t="s">
        <v>402</v>
      </c>
      <c r="C252" s="51" t="s">
        <v>26</v>
      </c>
      <c r="D252" s="52" t="s">
        <v>27</v>
      </c>
      <c r="E252" s="72" t="s">
        <v>27</v>
      </c>
      <c r="F252" s="72" t="str">
        <f t="shared" si="7"/>
        <v>нд</v>
      </c>
      <c r="G252" s="81" t="str">
        <f t="shared" si="6"/>
        <v>нд</v>
      </c>
      <c r="H252" s="67" t="s">
        <v>27</v>
      </c>
      <c r="I252" s="6"/>
    </row>
    <row r="253" spans="1:9" s="38" customFormat="1" x14ac:dyDescent="0.25">
      <c r="A253" s="42" t="s">
        <v>403</v>
      </c>
      <c r="B253" s="43" t="s">
        <v>120</v>
      </c>
      <c r="C253" s="44" t="s">
        <v>236</v>
      </c>
      <c r="D253" s="45" t="s">
        <v>27</v>
      </c>
      <c r="E253" s="88" t="s">
        <v>27</v>
      </c>
      <c r="F253" s="89" t="str">
        <f t="shared" si="7"/>
        <v>нд</v>
      </c>
      <c r="G253" s="90" t="str">
        <f t="shared" si="6"/>
        <v>нд</v>
      </c>
      <c r="H253" s="48" t="s">
        <v>27</v>
      </c>
      <c r="I253" s="6"/>
    </row>
    <row r="254" spans="1:9" s="38" customFormat="1" x14ac:dyDescent="0.25">
      <c r="A254" s="49" t="s">
        <v>404</v>
      </c>
      <c r="B254" s="56" t="s">
        <v>405</v>
      </c>
      <c r="C254" s="51" t="s">
        <v>26</v>
      </c>
      <c r="D254" s="52" t="s">
        <v>27</v>
      </c>
      <c r="E254" s="81" t="s">
        <v>27</v>
      </c>
      <c r="F254" s="53" t="str">
        <f t="shared" si="7"/>
        <v>нд</v>
      </c>
      <c r="G254" s="53" t="str">
        <f t="shared" si="6"/>
        <v>нд</v>
      </c>
      <c r="H254" s="55" t="s">
        <v>27</v>
      </c>
      <c r="I254" s="6"/>
    </row>
    <row r="255" spans="1:9" s="38" customFormat="1" x14ac:dyDescent="0.25">
      <c r="A255" s="49" t="s">
        <v>406</v>
      </c>
      <c r="B255" s="56" t="s">
        <v>407</v>
      </c>
      <c r="C255" s="51" t="s">
        <v>26</v>
      </c>
      <c r="D255" s="52" t="s">
        <v>27</v>
      </c>
      <c r="E255" s="81" t="s">
        <v>27</v>
      </c>
      <c r="F255" s="53" t="str">
        <f t="shared" si="7"/>
        <v>нд</v>
      </c>
      <c r="G255" s="53" t="str">
        <f t="shared" si="6"/>
        <v>нд</v>
      </c>
      <c r="H255" s="55" t="s">
        <v>27</v>
      </c>
      <c r="I255" s="6"/>
    </row>
    <row r="256" spans="1:9" s="38" customFormat="1" x14ac:dyDescent="0.25">
      <c r="A256" s="49" t="s">
        <v>408</v>
      </c>
      <c r="B256" s="56" t="s">
        <v>409</v>
      </c>
      <c r="C256" s="51" t="s">
        <v>26</v>
      </c>
      <c r="D256" s="52" t="s">
        <v>27</v>
      </c>
      <c r="E256" s="81" t="s">
        <v>27</v>
      </c>
      <c r="F256" s="53" t="str">
        <f t="shared" si="7"/>
        <v>нд</v>
      </c>
      <c r="G256" s="53" t="str">
        <f t="shared" si="6"/>
        <v>нд</v>
      </c>
      <c r="H256" s="55" t="s">
        <v>27</v>
      </c>
      <c r="I256" s="6"/>
    </row>
    <row r="257" spans="1:9" s="38" customFormat="1" ht="31.5" x14ac:dyDescent="0.25">
      <c r="A257" s="49" t="s">
        <v>410</v>
      </c>
      <c r="B257" s="56" t="s">
        <v>411</v>
      </c>
      <c r="C257" s="51" t="s">
        <v>26</v>
      </c>
      <c r="D257" s="52" t="s">
        <v>27</v>
      </c>
      <c r="E257" s="81" t="s">
        <v>27</v>
      </c>
      <c r="F257" s="53" t="str">
        <f t="shared" si="7"/>
        <v>нд</v>
      </c>
      <c r="G257" s="53" t="str">
        <f t="shared" si="6"/>
        <v>нд</v>
      </c>
      <c r="H257" s="55" t="s">
        <v>27</v>
      </c>
      <c r="I257" s="6"/>
    </row>
    <row r="258" spans="1:9" s="38" customFormat="1" x14ac:dyDescent="0.25">
      <c r="A258" s="49" t="s">
        <v>412</v>
      </c>
      <c r="B258" s="56" t="s">
        <v>409</v>
      </c>
      <c r="C258" s="51" t="s">
        <v>26</v>
      </c>
      <c r="D258" s="52" t="s">
        <v>27</v>
      </c>
      <c r="E258" s="81" t="s">
        <v>27</v>
      </c>
      <c r="F258" s="53" t="str">
        <f t="shared" si="7"/>
        <v>нд</v>
      </c>
      <c r="G258" s="53" t="str">
        <f t="shared" si="6"/>
        <v>нд</v>
      </c>
      <c r="H258" s="55" t="s">
        <v>27</v>
      </c>
      <c r="I258" s="6"/>
    </row>
    <row r="259" spans="1:9" s="38" customFormat="1" ht="31.5" x14ac:dyDescent="0.25">
      <c r="A259" s="49" t="s">
        <v>413</v>
      </c>
      <c r="B259" s="56" t="s">
        <v>33</v>
      </c>
      <c r="C259" s="51" t="s">
        <v>26</v>
      </c>
      <c r="D259" s="52" t="s">
        <v>27</v>
      </c>
      <c r="E259" s="81" t="s">
        <v>27</v>
      </c>
      <c r="F259" s="53" t="str">
        <f t="shared" si="7"/>
        <v>нд</v>
      </c>
      <c r="G259" s="53" t="str">
        <f t="shared" si="6"/>
        <v>нд</v>
      </c>
      <c r="H259" s="55" t="s">
        <v>27</v>
      </c>
      <c r="I259" s="6"/>
    </row>
    <row r="260" spans="1:9" s="38" customFormat="1" x14ac:dyDescent="0.25">
      <c r="A260" s="49" t="s">
        <v>414</v>
      </c>
      <c r="B260" s="56" t="s">
        <v>409</v>
      </c>
      <c r="C260" s="51" t="s">
        <v>26</v>
      </c>
      <c r="D260" s="52" t="s">
        <v>27</v>
      </c>
      <c r="E260" s="81" t="s">
        <v>27</v>
      </c>
      <c r="F260" s="53" t="str">
        <f t="shared" si="7"/>
        <v>нд</v>
      </c>
      <c r="G260" s="53" t="str">
        <f t="shared" si="6"/>
        <v>нд</v>
      </c>
      <c r="H260" s="55" t="s">
        <v>27</v>
      </c>
      <c r="I260" s="6"/>
    </row>
    <row r="261" spans="1:9" s="38" customFormat="1" ht="31.5" x14ac:dyDescent="0.25">
      <c r="A261" s="49" t="s">
        <v>415</v>
      </c>
      <c r="B261" s="56" t="s">
        <v>35</v>
      </c>
      <c r="C261" s="51" t="s">
        <v>26</v>
      </c>
      <c r="D261" s="52" t="s">
        <v>27</v>
      </c>
      <c r="E261" s="81" t="s">
        <v>27</v>
      </c>
      <c r="F261" s="53" t="str">
        <f t="shared" si="7"/>
        <v>нд</v>
      </c>
      <c r="G261" s="53" t="str">
        <f t="shared" si="6"/>
        <v>нд</v>
      </c>
      <c r="H261" s="55" t="s">
        <v>27</v>
      </c>
      <c r="I261" s="6"/>
    </row>
    <row r="262" spans="1:9" s="38" customFormat="1" x14ac:dyDescent="0.25">
      <c r="A262" s="49" t="s">
        <v>416</v>
      </c>
      <c r="B262" s="56" t="s">
        <v>409</v>
      </c>
      <c r="C262" s="51" t="s">
        <v>26</v>
      </c>
      <c r="D262" s="52" t="s">
        <v>27</v>
      </c>
      <c r="E262" s="81" t="s">
        <v>27</v>
      </c>
      <c r="F262" s="53" t="str">
        <f t="shared" si="7"/>
        <v>нд</v>
      </c>
      <c r="G262" s="53" t="str">
        <f t="shared" si="6"/>
        <v>нд</v>
      </c>
      <c r="H262" s="55" t="s">
        <v>27</v>
      </c>
      <c r="I262" s="6"/>
    </row>
    <row r="263" spans="1:9" s="38" customFormat="1" x14ac:dyDescent="0.25">
      <c r="A263" s="49" t="s">
        <v>417</v>
      </c>
      <c r="B263" s="56" t="s">
        <v>418</v>
      </c>
      <c r="C263" s="51" t="s">
        <v>26</v>
      </c>
      <c r="D263" s="52" t="s">
        <v>27</v>
      </c>
      <c r="E263" s="81" t="s">
        <v>27</v>
      </c>
      <c r="F263" s="53" t="str">
        <f t="shared" si="7"/>
        <v>нд</v>
      </c>
      <c r="G263" s="53" t="str">
        <f t="shared" si="6"/>
        <v>нд</v>
      </c>
      <c r="H263" s="55" t="s">
        <v>27</v>
      </c>
      <c r="I263" s="6"/>
    </row>
    <row r="264" spans="1:9" s="38" customFormat="1" x14ac:dyDescent="0.25">
      <c r="A264" s="49" t="s">
        <v>419</v>
      </c>
      <c r="B264" s="56" t="s">
        <v>409</v>
      </c>
      <c r="C264" s="51" t="s">
        <v>26</v>
      </c>
      <c r="D264" s="52" t="s">
        <v>27</v>
      </c>
      <c r="E264" s="81" t="s">
        <v>27</v>
      </c>
      <c r="F264" s="53" t="str">
        <f t="shared" si="7"/>
        <v>нд</v>
      </c>
      <c r="G264" s="53" t="str">
        <f t="shared" si="6"/>
        <v>нд</v>
      </c>
      <c r="H264" s="55" t="s">
        <v>27</v>
      </c>
      <c r="I264" s="6"/>
    </row>
    <row r="265" spans="1:9" s="38" customFormat="1" x14ac:dyDescent="0.25">
      <c r="A265" s="49" t="s">
        <v>420</v>
      </c>
      <c r="B265" s="50" t="s">
        <v>421</v>
      </c>
      <c r="C265" s="51" t="s">
        <v>26</v>
      </c>
      <c r="D265" s="52" t="s">
        <v>27</v>
      </c>
      <c r="E265" s="81" t="s">
        <v>27</v>
      </c>
      <c r="F265" s="53" t="str">
        <f t="shared" si="7"/>
        <v>нд</v>
      </c>
      <c r="G265" s="53" t="str">
        <f t="shared" si="6"/>
        <v>нд</v>
      </c>
      <c r="H265" s="55" t="s">
        <v>27</v>
      </c>
      <c r="I265" s="6"/>
    </row>
    <row r="266" spans="1:9" s="38" customFormat="1" x14ac:dyDescent="0.25">
      <c r="A266" s="49" t="s">
        <v>422</v>
      </c>
      <c r="B266" s="56" t="s">
        <v>409</v>
      </c>
      <c r="C266" s="51" t="s">
        <v>26</v>
      </c>
      <c r="D266" s="52" t="s">
        <v>27</v>
      </c>
      <c r="E266" s="81" t="s">
        <v>27</v>
      </c>
      <c r="F266" s="53" t="str">
        <f t="shared" si="7"/>
        <v>нд</v>
      </c>
      <c r="G266" s="53" t="str">
        <f t="shared" si="6"/>
        <v>нд</v>
      </c>
      <c r="H266" s="55" t="s">
        <v>27</v>
      </c>
      <c r="I266" s="6"/>
    </row>
    <row r="267" spans="1:9" s="38" customFormat="1" x14ac:dyDescent="0.25">
      <c r="A267" s="49" t="s">
        <v>423</v>
      </c>
      <c r="B267" s="50" t="s">
        <v>424</v>
      </c>
      <c r="C267" s="51" t="s">
        <v>26</v>
      </c>
      <c r="D267" s="52" t="s">
        <v>27</v>
      </c>
      <c r="E267" s="81" t="s">
        <v>27</v>
      </c>
      <c r="F267" s="53" t="str">
        <f t="shared" si="7"/>
        <v>нд</v>
      </c>
      <c r="G267" s="53" t="str">
        <f t="shared" si="6"/>
        <v>нд</v>
      </c>
      <c r="H267" s="55" t="s">
        <v>27</v>
      </c>
      <c r="I267" s="6"/>
    </row>
    <row r="268" spans="1:9" s="38" customFormat="1" x14ac:dyDescent="0.25">
      <c r="A268" s="49" t="s">
        <v>425</v>
      </c>
      <c r="B268" s="56" t="s">
        <v>409</v>
      </c>
      <c r="C268" s="51" t="s">
        <v>26</v>
      </c>
      <c r="D268" s="52" t="s">
        <v>27</v>
      </c>
      <c r="E268" s="81" t="s">
        <v>27</v>
      </c>
      <c r="F268" s="53" t="str">
        <f t="shared" si="7"/>
        <v>нд</v>
      </c>
      <c r="G268" s="53" t="str">
        <f t="shared" si="6"/>
        <v>нд</v>
      </c>
      <c r="H268" s="55" t="s">
        <v>27</v>
      </c>
      <c r="I268" s="6"/>
    </row>
    <row r="269" spans="1:9" s="38" customFormat="1" x14ac:dyDescent="0.25">
      <c r="A269" s="49" t="s">
        <v>426</v>
      </c>
      <c r="B269" s="50" t="s">
        <v>427</v>
      </c>
      <c r="C269" s="51" t="s">
        <v>26</v>
      </c>
      <c r="D269" s="52" t="s">
        <v>27</v>
      </c>
      <c r="E269" s="81" t="s">
        <v>27</v>
      </c>
      <c r="F269" s="53" t="str">
        <f t="shared" si="7"/>
        <v>нд</v>
      </c>
      <c r="G269" s="53" t="str">
        <f t="shared" si="6"/>
        <v>нд</v>
      </c>
      <c r="H269" s="55" t="s">
        <v>27</v>
      </c>
      <c r="I269" s="6"/>
    </row>
    <row r="270" spans="1:9" s="38" customFormat="1" x14ac:dyDescent="0.25">
      <c r="A270" s="49" t="s">
        <v>428</v>
      </c>
      <c r="B270" s="56" t="s">
        <v>409</v>
      </c>
      <c r="C270" s="51" t="s">
        <v>26</v>
      </c>
      <c r="D270" s="52" t="s">
        <v>27</v>
      </c>
      <c r="E270" s="81" t="s">
        <v>27</v>
      </c>
      <c r="F270" s="53" t="str">
        <f t="shared" si="7"/>
        <v>нд</v>
      </c>
      <c r="G270" s="53" t="str">
        <f t="shared" si="6"/>
        <v>нд</v>
      </c>
      <c r="H270" s="55" t="s">
        <v>27</v>
      </c>
      <c r="I270" s="6"/>
    </row>
    <row r="271" spans="1:9" s="38" customFormat="1" x14ac:dyDescent="0.25">
      <c r="A271" s="49" t="s">
        <v>429</v>
      </c>
      <c r="B271" s="50" t="s">
        <v>430</v>
      </c>
      <c r="C271" s="51" t="s">
        <v>26</v>
      </c>
      <c r="D271" s="52" t="s">
        <v>27</v>
      </c>
      <c r="E271" s="81" t="s">
        <v>27</v>
      </c>
      <c r="F271" s="53" t="str">
        <f t="shared" si="7"/>
        <v>нд</v>
      </c>
      <c r="G271" s="53" t="str">
        <f t="shared" si="6"/>
        <v>нд</v>
      </c>
      <c r="H271" s="55" t="s">
        <v>27</v>
      </c>
      <c r="I271" s="6"/>
    </row>
    <row r="272" spans="1:9" s="38" customFormat="1" x14ac:dyDescent="0.25">
      <c r="A272" s="49" t="s">
        <v>431</v>
      </c>
      <c r="B272" s="56" t="s">
        <v>409</v>
      </c>
      <c r="C272" s="51" t="s">
        <v>26</v>
      </c>
      <c r="D272" s="52" t="s">
        <v>27</v>
      </c>
      <c r="E272" s="81" t="s">
        <v>27</v>
      </c>
      <c r="F272" s="53" t="str">
        <f t="shared" si="7"/>
        <v>нд</v>
      </c>
      <c r="G272" s="53" t="str">
        <f t="shared" si="6"/>
        <v>нд</v>
      </c>
      <c r="H272" s="55" t="s">
        <v>27</v>
      </c>
      <c r="I272" s="6"/>
    </row>
    <row r="273" spans="1:9" s="38" customFormat="1" x14ac:dyDescent="0.25">
      <c r="A273" s="49" t="s">
        <v>429</v>
      </c>
      <c r="B273" s="50" t="s">
        <v>432</v>
      </c>
      <c r="C273" s="51" t="s">
        <v>26</v>
      </c>
      <c r="D273" s="52" t="s">
        <v>27</v>
      </c>
      <c r="E273" s="81" t="s">
        <v>27</v>
      </c>
      <c r="F273" s="53" t="str">
        <f t="shared" si="7"/>
        <v>нд</v>
      </c>
      <c r="G273" s="53" t="str">
        <f t="shared" si="6"/>
        <v>нд</v>
      </c>
      <c r="H273" s="55" t="s">
        <v>27</v>
      </c>
      <c r="I273" s="6"/>
    </row>
    <row r="274" spans="1:9" s="38" customFormat="1" x14ac:dyDescent="0.25">
      <c r="A274" s="49" t="s">
        <v>433</v>
      </c>
      <c r="B274" s="56" t="s">
        <v>409</v>
      </c>
      <c r="C274" s="51" t="s">
        <v>26</v>
      </c>
      <c r="D274" s="52" t="s">
        <v>27</v>
      </c>
      <c r="E274" s="81" t="s">
        <v>27</v>
      </c>
      <c r="F274" s="53" t="str">
        <f t="shared" si="7"/>
        <v>нд</v>
      </c>
      <c r="G274" s="53" t="str">
        <f t="shared" si="6"/>
        <v>нд</v>
      </c>
      <c r="H274" s="55" t="s">
        <v>27</v>
      </c>
      <c r="I274" s="6"/>
    </row>
    <row r="275" spans="1:9" s="38" customFormat="1" ht="31.5" x14ac:dyDescent="0.25">
      <c r="A275" s="49" t="s">
        <v>434</v>
      </c>
      <c r="B275" s="56" t="s">
        <v>435</v>
      </c>
      <c r="C275" s="51" t="s">
        <v>26</v>
      </c>
      <c r="D275" s="52" t="s">
        <v>27</v>
      </c>
      <c r="E275" s="81" t="s">
        <v>27</v>
      </c>
      <c r="F275" s="53" t="str">
        <f t="shared" si="7"/>
        <v>нд</v>
      </c>
      <c r="G275" s="53" t="str">
        <f t="shared" si="6"/>
        <v>нд</v>
      </c>
      <c r="H275" s="55" t="s">
        <v>27</v>
      </c>
      <c r="I275" s="6"/>
    </row>
    <row r="276" spans="1:9" s="38" customFormat="1" x14ac:dyDescent="0.25">
      <c r="A276" s="49" t="s">
        <v>436</v>
      </c>
      <c r="B276" s="56" t="s">
        <v>409</v>
      </c>
      <c r="C276" s="51" t="s">
        <v>26</v>
      </c>
      <c r="D276" s="52" t="s">
        <v>27</v>
      </c>
      <c r="E276" s="81" t="s">
        <v>27</v>
      </c>
      <c r="F276" s="53" t="str">
        <f t="shared" si="7"/>
        <v>нд</v>
      </c>
      <c r="G276" s="53" t="str">
        <f t="shared" si="6"/>
        <v>нд</v>
      </c>
      <c r="H276" s="55" t="s">
        <v>27</v>
      </c>
      <c r="I276" s="6"/>
    </row>
    <row r="277" spans="1:9" s="38" customFormat="1" x14ac:dyDescent="0.25">
      <c r="A277" s="49" t="s">
        <v>437</v>
      </c>
      <c r="B277" s="56" t="s">
        <v>51</v>
      </c>
      <c r="C277" s="51" t="s">
        <v>26</v>
      </c>
      <c r="D277" s="52" t="s">
        <v>27</v>
      </c>
      <c r="E277" s="81" t="s">
        <v>27</v>
      </c>
      <c r="F277" s="53" t="str">
        <f t="shared" si="7"/>
        <v>нд</v>
      </c>
      <c r="G277" s="53" t="str">
        <f t="shared" si="6"/>
        <v>нд</v>
      </c>
      <c r="H277" s="55" t="s">
        <v>27</v>
      </c>
      <c r="I277" s="6"/>
    </row>
    <row r="278" spans="1:9" s="38" customFormat="1" x14ac:dyDescent="0.25">
      <c r="A278" s="49" t="s">
        <v>438</v>
      </c>
      <c r="B278" s="56" t="s">
        <v>409</v>
      </c>
      <c r="C278" s="51" t="s">
        <v>26</v>
      </c>
      <c r="D278" s="52" t="s">
        <v>27</v>
      </c>
      <c r="E278" s="81" t="s">
        <v>27</v>
      </c>
      <c r="F278" s="53" t="str">
        <f t="shared" si="7"/>
        <v>нд</v>
      </c>
      <c r="G278" s="53" t="str">
        <f t="shared" si="6"/>
        <v>нд</v>
      </c>
      <c r="H278" s="55" t="s">
        <v>27</v>
      </c>
      <c r="I278" s="6"/>
    </row>
    <row r="279" spans="1:9" s="38" customFormat="1" x14ac:dyDescent="0.25">
      <c r="A279" s="49" t="s">
        <v>439</v>
      </c>
      <c r="B279" s="56" t="s">
        <v>53</v>
      </c>
      <c r="C279" s="51" t="s">
        <v>26</v>
      </c>
      <c r="D279" s="52" t="s">
        <v>27</v>
      </c>
      <c r="E279" s="81" t="s">
        <v>27</v>
      </c>
      <c r="F279" s="53" t="str">
        <f t="shared" si="7"/>
        <v>нд</v>
      </c>
      <c r="G279" s="53" t="str">
        <f t="shared" si="6"/>
        <v>нд</v>
      </c>
      <c r="H279" s="55" t="s">
        <v>27</v>
      </c>
      <c r="I279" s="6"/>
    </row>
    <row r="280" spans="1:9" s="38" customFormat="1" x14ac:dyDescent="0.25">
      <c r="A280" s="49" t="s">
        <v>440</v>
      </c>
      <c r="B280" s="56" t="s">
        <v>409</v>
      </c>
      <c r="C280" s="51" t="s">
        <v>26</v>
      </c>
      <c r="D280" s="52" t="s">
        <v>27</v>
      </c>
      <c r="E280" s="81" t="s">
        <v>27</v>
      </c>
      <c r="F280" s="53" t="str">
        <f t="shared" si="7"/>
        <v>нд</v>
      </c>
      <c r="G280" s="53" t="str">
        <f t="shared" ref="G280:G317" si="8">IFERROR(F280/D280*100,"нд")</f>
        <v>нд</v>
      </c>
      <c r="H280" s="55" t="s">
        <v>27</v>
      </c>
      <c r="I280" s="6"/>
    </row>
    <row r="281" spans="1:9" s="38" customFormat="1" x14ac:dyDescent="0.25">
      <c r="A281" s="49" t="s">
        <v>441</v>
      </c>
      <c r="B281" s="56" t="s">
        <v>442</v>
      </c>
      <c r="C281" s="51" t="s">
        <v>26</v>
      </c>
      <c r="D281" s="52" t="s">
        <v>27</v>
      </c>
      <c r="E281" s="81" t="s">
        <v>27</v>
      </c>
      <c r="F281" s="53" t="str">
        <f t="shared" si="7"/>
        <v>нд</v>
      </c>
      <c r="G281" s="53" t="str">
        <f t="shared" si="8"/>
        <v>нд</v>
      </c>
      <c r="H281" s="55" t="s">
        <v>27</v>
      </c>
      <c r="I281" s="6"/>
    </row>
    <row r="282" spans="1:9" s="38" customFormat="1" x14ac:dyDescent="0.25">
      <c r="A282" s="49" t="s">
        <v>443</v>
      </c>
      <c r="B282" s="56" t="s">
        <v>409</v>
      </c>
      <c r="C282" s="51" t="s">
        <v>26</v>
      </c>
      <c r="D282" s="52" t="s">
        <v>27</v>
      </c>
      <c r="E282" s="81" t="s">
        <v>27</v>
      </c>
      <c r="F282" s="53" t="str">
        <f t="shared" ref="F282:F317" si="9">IFERROR(E282-D282,"нд")</f>
        <v>нд</v>
      </c>
      <c r="G282" s="53" t="str">
        <f t="shared" si="8"/>
        <v>нд</v>
      </c>
      <c r="H282" s="55" t="s">
        <v>27</v>
      </c>
      <c r="I282" s="6"/>
    </row>
    <row r="283" spans="1:9" s="38" customFormat="1" x14ac:dyDescent="0.25">
      <c r="A283" s="49" t="s">
        <v>444</v>
      </c>
      <c r="B283" s="56" t="s">
        <v>445</v>
      </c>
      <c r="C283" s="51" t="s">
        <v>26</v>
      </c>
      <c r="D283" s="52" t="s">
        <v>27</v>
      </c>
      <c r="E283" s="81" t="s">
        <v>27</v>
      </c>
      <c r="F283" s="53" t="str">
        <f t="shared" si="9"/>
        <v>нд</v>
      </c>
      <c r="G283" s="53" t="str">
        <f t="shared" si="8"/>
        <v>нд</v>
      </c>
      <c r="H283" s="55" t="s">
        <v>27</v>
      </c>
      <c r="I283" s="6"/>
    </row>
    <row r="284" spans="1:9" s="38" customFormat="1" x14ac:dyDescent="0.25">
      <c r="A284" s="49" t="s">
        <v>446</v>
      </c>
      <c r="B284" s="56" t="s">
        <v>447</v>
      </c>
      <c r="C284" s="51" t="s">
        <v>26</v>
      </c>
      <c r="D284" s="52" t="s">
        <v>27</v>
      </c>
      <c r="E284" s="81" t="s">
        <v>27</v>
      </c>
      <c r="F284" s="53" t="str">
        <f t="shared" si="9"/>
        <v>нд</v>
      </c>
      <c r="G284" s="53" t="str">
        <f t="shared" si="8"/>
        <v>нд</v>
      </c>
      <c r="H284" s="55" t="s">
        <v>27</v>
      </c>
      <c r="I284" s="6"/>
    </row>
    <row r="285" spans="1:9" s="38" customFormat="1" x14ac:dyDescent="0.25">
      <c r="A285" s="49" t="s">
        <v>448</v>
      </c>
      <c r="B285" s="56" t="s">
        <v>409</v>
      </c>
      <c r="C285" s="51" t="s">
        <v>26</v>
      </c>
      <c r="D285" s="52" t="s">
        <v>27</v>
      </c>
      <c r="E285" s="81" t="s">
        <v>27</v>
      </c>
      <c r="F285" s="53" t="str">
        <f t="shared" si="9"/>
        <v>нд</v>
      </c>
      <c r="G285" s="53" t="str">
        <f t="shared" si="8"/>
        <v>нд</v>
      </c>
      <c r="H285" s="55" t="s">
        <v>27</v>
      </c>
      <c r="I285" s="6"/>
    </row>
    <row r="286" spans="1:9" s="38" customFormat="1" x14ac:dyDescent="0.25">
      <c r="A286" s="49" t="s">
        <v>449</v>
      </c>
      <c r="B286" s="56" t="s">
        <v>450</v>
      </c>
      <c r="C286" s="51" t="s">
        <v>26</v>
      </c>
      <c r="D286" s="52" t="s">
        <v>27</v>
      </c>
      <c r="E286" s="81" t="s">
        <v>27</v>
      </c>
      <c r="F286" s="53" t="str">
        <f t="shared" si="9"/>
        <v>нд</v>
      </c>
      <c r="G286" s="53" t="str">
        <f t="shared" si="8"/>
        <v>нд</v>
      </c>
      <c r="H286" s="55" t="s">
        <v>27</v>
      </c>
      <c r="I286" s="6"/>
    </row>
    <row r="287" spans="1:9" s="38" customFormat="1" x14ac:dyDescent="0.25">
      <c r="A287" s="49" t="s">
        <v>451</v>
      </c>
      <c r="B287" s="56" t="s">
        <v>279</v>
      </c>
      <c r="C287" s="51" t="s">
        <v>26</v>
      </c>
      <c r="D287" s="52" t="s">
        <v>27</v>
      </c>
      <c r="E287" s="81" t="s">
        <v>27</v>
      </c>
      <c r="F287" s="53" t="str">
        <f t="shared" si="9"/>
        <v>нд</v>
      </c>
      <c r="G287" s="53" t="str">
        <f t="shared" si="8"/>
        <v>нд</v>
      </c>
      <c r="H287" s="55" t="s">
        <v>27</v>
      </c>
      <c r="I287" s="6"/>
    </row>
    <row r="288" spans="1:9" s="38" customFormat="1" x14ac:dyDescent="0.25">
      <c r="A288" s="49" t="s">
        <v>452</v>
      </c>
      <c r="B288" s="56" t="s">
        <v>409</v>
      </c>
      <c r="C288" s="51" t="s">
        <v>26</v>
      </c>
      <c r="D288" s="52" t="s">
        <v>27</v>
      </c>
      <c r="E288" s="81" t="s">
        <v>27</v>
      </c>
      <c r="F288" s="53" t="str">
        <f t="shared" si="9"/>
        <v>нд</v>
      </c>
      <c r="G288" s="53" t="str">
        <f t="shared" si="8"/>
        <v>нд</v>
      </c>
      <c r="H288" s="55" t="s">
        <v>27</v>
      </c>
      <c r="I288" s="6"/>
    </row>
    <row r="289" spans="1:9" s="38" customFormat="1" x14ac:dyDescent="0.25">
      <c r="A289" s="49" t="s">
        <v>453</v>
      </c>
      <c r="B289" s="56" t="s">
        <v>454</v>
      </c>
      <c r="C289" s="51" t="s">
        <v>26</v>
      </c>
      <c r="D289" s="52" t="s">
        <v>27</v>
      </c>
      <c r="E289" s="81" t="s">
        <v>27</v>
      </c>
      <c r="F289" s="53" t="str">
        <f t="shared" si="9"/>
        <v>нд</v>
      </c>
      <c r="G289" s="53" t="str">
        <f t="shared" si="8"/>
        <v>нд</v>
      </c>
      <c r="H289" s="55" t="s">
        <v>27</v>
      </c>
      <c r="I289" s="6"/>
    </row>
    <row r="290" spans="1:9" s="38" customFormat="1" x14ac:dyDescent="0.25">
      <c r="A290" s="49" t="s">
        <v>455</v>
      </c>
      <c r="B290" s="56" t="s">
        <v>409</v>
      </c>
      <c r="C290" s="51" t="s">
        <v>26</v>
      </c>
      <c r="D290" s="52" t="s">
        <v>27</v>
      </c>
      <c r="E290" s="81" t="s">
        <v>27</v>
      </c>
      <c r="F290" s="53" t="str">
        <f t="shared" si="9"/>
        <v>нд</v>
      </c>
      <c r="G290" s="53" t="str">
        <f t="shared" si="8"/>
        <v>нд</v>
      </c>
      <c r="H290" s="55" t="s">
        <v>27</v>
      </c>
      <c r="I290" s="6"/>
    </row>
    <row r="291" spans="1:9" s="38" customFormat="1" ht="31.5" x14ac:dyDescent="0.25">
      <c r="A291" s="49" t="s">
        <v>456</v>
      </c>
      <c r="B291" s="56" t="s">
        <v>457</v>
      </c>
      <c r="C291" s="51" t="s">
        <v>26</v>
      </c>
      <c r="D291" s="52" t="s">
        <v>27</v>
      </c>
      <c r="E291" s="81" t="s">
        <v>27</v>
      </c>
      <c r="F291" s="53" t="str">
        <f t="shared" si="9"/>
        <v>нд</v>
      </c>
      <c r="G291" s="53" t="str">
        <f t="shared" si="8"/>
        <v>нд</v>
      </c>
      <c r="H291" s="55" t="s">
        <v>27</v>
      </c>
      <c r="I291" s="6"/>
    </row>
    <row r="292" spans="1:9" s="38" customFormat="1" x14ac:dyDescent="0.25">
      <c r="A292" s="49" t="s">
        <v>458</v>
      </c>
      <c r="B292" s="56" t="s">
        <v>409</v>
      </c>
      <c r="C292" s="51" t="s">
        <v>26</v>
      </c>
      <c r="D292" s="52" t="s">
        <v>27</v>
      </c>
      <c r="E292" s="81" t="s">
        <v>27</v>
      </c>
      <c r="F292" s="53" t="str">
        <f t="shared" si="9"/>
        <v>нд</v>
      </c>
      <c r="G292" s="53" t="str">
        <f t="shared" si="8"/>
        <v>нд</v>
      </c>
      <c r="H292" s="55" t="s">
        <v>27</v>
      </c>
      <c r="I292" s="6"/>
    </row>
    <row r="293" spans="1:9" s="38" customFormat="1" x14ac:dyDescent="0.25">
      <c r="A293" s="49" t="s">
        <v>459</v>
      </c>
      <c r="B293" s="56" t="s">
        <v>460</v>
      </c>
      <c r="C293" s="51" t="s">
        <v>26</v>
      </c>
      <c r="D293" s="52" t="s">
        <v>27</v>
      </c>
      <c r="E293" s="81" t="s">
        <v>27</v>
      </c>
      <c r="F293" s="53" t="str">
        <f t="shared" si="9"/>
        <v>нд</v>
      </c>
      <c r="G293" s="53" t="str">
        <f t="shared" si="8"/>
        <v>нд</v>
      </c>
      <c r="H293" s="55" t="s">
        <v>27</v>
      </c>
      <c r="I293" s="6"/>
    </row>
    <row r="294" spans="1:9" s="38" customFormat="1" x14ac:dyDescent="0.25">
      <c r="A294" s="49" t="s">
        <v>461</v>
      </c>
      <c r="B294" s="56" t="s">
        <v>409</v>
      </c>
      <c r="C294" s="51" t="s">
        <v>26</v>
      </c>
      <c r="D294" s="52" t="s">
        <v>27</v>
      </c>
      <c r="E294" s="81" t="s">
        <v>27</v>
      </c>
      <c r="F294" s="53" t="str">
        <f t="shared" si="9"/>
        <v>нд</v>
      </c>
      <c r="G294" s="53" t="str">
        <f t="shared" si="8"/>
        <v>нд</v>
      </c>
      <c r="H294" s="55" t="s">
        <v>27</v>
      </c>
      <c r="I294" s="6"/>
    </row>
    <row r="295" spans="1:9" s="38" customFormat="1" x14ac:dyDescent="0.25">
      <c r="A295" s="49" t="s">
        <v>462</v>
      </c>
      <c r="B295" s="56" t="s">
        <v>463</v>
      </c>
      <c r="C295" s="51" t="s">
        <v>26</v>
      </c>
      <c r="D295" s="52" t="s">
        <v>27</v>
      </c>
      <c r="E295" s="81" t="s">
        <v>27</v>
      </c>
      <c r="F295" s="53" t="str">
        <f t="shared" si="9"/>
        <v>нд</v>
      </c>
      <c r="G295" s="53" t="str">
        <f t="shared" si="8"/>
        <v>нд</v>
      </c>
      <c r="H295" s="55" t="s">
        <v>27</v>
      </c>
      <c r="I295" s="6"/>
    </row>
    <row r="296" spans="1:9" s="38" customFormat="1" x14ac:dyDescent="0.25">
      <c r="A296" s="49" t="s">
        <v>464</v>
      </c>
      <c r="B296" s="56" t="s">
        <v>409</v>
      </c>
      <c r="C296" s="51" t="s">
        <v>26</v>
      </c>
      <c r="D296" s="52" t="s">
        <v>27</v>
      </c>
      <c r="E296" s="81" t="s">
        <v>27</v>
      </c>
      <c r="F296" s="53" t="str">
        <f t="shared" si="9"/>
        <v>нд</v>
      </c>
      <c r="G296" s="53" t="str">
        <f t="shared" si="8"/>
        <v>нд</v>
      </c>
      <c r="H296" s="55" t="s">
        <v>27</v>
      </c>
      <c r="I296" s="6"/>
    </row>
    <row r="297" spans="1:9" s="38" customFormat="1" x14ac:dyDescent="0.25">
      <c r="A297" s="49" t="s">
        <v>465</v>
      </c>
      <c r="B297" s="56" t="s">
        <v>466</v>
      </c>
      <c r="C297" s="51" t="s">
        <v>26</v>
      </c>
      <c r="D297" s="52" t="s">
        <v>27</v>
      </c>
      <c r="E297" s="81" t="s">
        <v>27</v>
      </c>
      <c r="F297" s="53" t="str">
        <f t="shared" si="9"/>
        <v>нд</v>
      </c>
      <c r="G297" s="53" t="str">
        <f t="shared" si="8"/>
        <v>нд</v>
      </c>
      <c r="H297" s="55" t="s">
        <v>27</v>
      </c>
      <c r="I297" s="6"/>
    </row>
    <row r="298" spans="1:9" s="38" customFormat="1" x14ac:dyDescent="0.25">
      <c r="A298" s="49" t="s">
        <v>467</v>
      </c>
      <c r="B298" s="56" t="s">
        <v>409</v>
      </c>
      <c r="C298" s="51" t="s">
        <v>26</v>
      </c>
      <c r="D298" s="52" t="s">
        <v>27</v>
      </c>
      <c r="E298" s="81" t="s">
        <v>27</v>
      </c>
      <c r="F298" s="53" t="str">
        <f t="shared" si="9"/>
        <v>нд</v>
      </c>
      <c r="G298" s="53" t="str">
        <f t="shared" si="8"/>
        <v>нд</v>
      </c>
      <c r="H298" s="55" t="s">
        <v>27</v>
      </c>
      <c r="I298" s="6"/>
    </row>
    <row r="299" spans="1:9" s="38" customFormat="1" x14ac:dyDescent="0.25">
      <c r="A299" s="49" t="s">
        <v>468</v>
      </c>
      <c r="B299" s="56" t="s">
        <v>469</v>
      </c>
      <c r="C299" s="51" t="s">
        <v>26</v>
      </c>
      <c r="D299" s="52" t="s">
        <v>27</v>
      </c>
      <c r="E299" s="81" t="s">
        <v>27</v>
      </c>
      <c r="F299" s="53" t="str">
        <f t="shared" si="9"/>
        <v>нд</v>
      </c>
      <c r="G299" s="53" t="str">
        <f t="shared" si="8"/>
        <v>нд</v>
      </c>
      <c r="H299" s="55" t="s">
        <v>27</v>
      </c>
      <c r="I299" s="6"/>
    </row>
    <row r="300" spans="1:9" s="38" customFormat="1" x14ac:dyDescent="0.25">
      <c r="A300" s="49" t="s">
        <v>470</v>
      </c>
      <c r="B300" s="56" t="s">
        <v>409</v>
      </c>
      <c r="C300" s="51" t="s">
        <v>26</v>
      </c>
      <c r="D300" s="52" t="s">
        <v>27</v>
      </c>
      <c r="E300" s="81" t="s">
        <v>27</v>
      </c>
      <c r="F300" s="53" t="str">
        <f t="shared" si="9"/>
        <v>нд</v>
      </c>
      <c r="G300" s="53" t="str">
        <f t="shared" si="8"/>
        <v>нд</v>
      </c>
      <c r="H300" s="55" t="s">
        <v>27</v>
      </c>
      <c r="I300" s="6"/>
    </row>
    <row r="301" spans="1:9" s="38" customFormat="1" ht="31.5" x14ac:dyDescent="0.25">
      <c r="A301" s="49" t="s">
        <v>471</v>
      </c>
      <c r="B301" s="56" t="s">
        <v>472</v>
      </c>
      <c r="C301" s="51" t="s">
        <v>26</v>
      </c>
      <c r="D301" s="52" t="s">
        <v>27</v>
      </c>
      <c r="E301" s="81" t="s">
        <v>27</v>
      </c>
      <c r="F301" s="53" t="str">
        <f t="shared" si="9"/>
        <v>нд</v>
      </c>
      <c r="G301" s="53" t="str">
        <f t="shared" si="8"/>
        <v>нд</v>
      </c>
      <c r="H301" s="55" t="s">
        <v>27</v>
      </c>
      <c r="I301" s="6"/>
    </row>
    <row r="302" spans="1:9" s="38" customFormat="1" x14ac:dyDescent="0.25">
      <c r="A302" s="49" t="s">
        <v>473</v>
      </c>
      <c r="B302" s="56" t="s">
        <v>409</v>
      </c>
      <c r="C302" s="51" t="s">
        <v>26</v>
      </c>
      <c r="D302" s="52" t="s">
        <v>27</v>
      </c>
      <c r="E302" s="81" t="s">
        <v>27</v>
      </c>
      <c r="F302" s="53" t="str">
        <f t="shared" si="9"/>
        <v>нд</v>
      </c>
      <c r="G302" s="53" t="str">
        <f t="shared" si="8"/>
        <v>нд</v>
      </c>
      <c r="H302" s="55" t="s">
        <v>27</v>
      </c>
      <c r="I302" s="6"/>
    </row>
    <row r="303" spans="1:9" s="38" customFormat="1" x14ac:dyDescent="0.25">
      <c r="A303" s="49" t="s">
        <v>474</v>
      </c>
      <c r="B303" s="56" t="s">
        <v>475</v>
      </c>
      <c r="C303" s="51" t="s">
        <v>26</v>
      </c>
      <c r="D303" s="52" t="s">
        <v>27</v>
      </c>
      <c r="E303" s="81" t="s">
        <v>27</v>
      </c>
      <c r="F303" s="53" t="str">
        <f t="shared" si="9"/>
        <v>нд</v>
      </c>
      <c r="G303" s="53" t="str">
        <f t="shared" si="8"/>
        <v>нд</v>
      </c>
      <c r="H303" s="55" t="s">
        <v>27</v>
      </c>
      <c r="I303" s="6"/>
    </row>
    <row r="304" spans="1:9" s="38" customFormat="1" x14ac:dyDescent="0.25">
      <c r="A304" s="49" t="s">
        <v>476</v>
      </c>
      <c r="B304" s="56" t="s">
        <v>409</v>
      </c>
      <c r="C304" s="51" t="s">
        <v>26</v>
      </c>
      <c r="D304" s="52" t="s">
        <v>27</v>
      </c>
      <c r="E304" s="81" t="s">
        <v>27</v>
      </c>
      <c r="F304" s="53" t="str">
        <f t="shared" si="9"/>
        <v>нд</v>
      </c>
      <c r="G304" s="53" t="str">
        <f t="shared" si="8"/>
        <v>нд</v>
      </c>
      <c r="H304" s="55" t="s">
        <v>27</v>
      </c>
      <c r="I304" s="6"/>
    </row>
    <row r="305" spans="1:9" s="38" customFormat="1" ht="31.5" x14ac:dyDescent="0.25">
      <c r="A305" s="49" t="s">
        <v>477</v>
      </c>
      <c r="B305" s="56" t="s">
        <v>478</v>
      </c>
      <c r="C305" s="51" t="s">
        <v>479</v>
      </c>
      <c r="D305" s="52" t="s">
        <v>27</v>
      </c>
      <c r="E305" s="81" t="s">
        <v>27</v>
      </c>
      <c r="F305" s="53" t="str">
        <f t="shared" si="9"/>
        <v>нд</v>
      </c>
      <c r="G305" s="53" t="str">
        <f t="shared" si="8"/>
        <v>нд</v>
      </c>
      <c r="H305" s="55" t="s">
        <v>27</v>
      </c>
      <c r="I305" s="6"/>
    </row>
    <row r="306" spans="1:9" s="38" customFormat="1" x14ac:dyDescent="0.25">
      <c r="A306" s="49" t="s">
        <v>480</v>
      </c>
      <c r="B306" s="56" t="s">
        <v>481</v>
      </c>
      <c r="C306" s="51" t="s">
        <v>479</v>
      </c>
      <c r="D306" s="52" t="s">
        <v>27</v>
      </c>
      <c r="E306" s="81" t="s">
        <v>27</v>
      </c>
      <c r="F306" s="53" t="str">
        <f t="shared" si="9"/>
        <v>нд</v>
      </c>
      <c r="G306" s="53" t="str">
        <f t="shared" si="8"/>
        <v>нд</v>
      </c>
      <c r="H306" s="55" t="s">
        <v>27</v>
      </c>
      <c r="I306" s="6"/>
    </row>
    <row r="307" spans="1:9" s="38" customFormat="1" ht="31.5" x14ac:dyDescent="0.25">
      <c r="A307" s="49" t="s">
        <v>482</v>
      </c>
      <c r="B307" s="56" t="s">
        <v>483</v>
      </c>
      <c r="C307" s="51" t="s">
        <v>479</v>
      </c>
      <c r="D307" s="52" t="s">
        <v>27</v>
      </c>
      <c r="E307" s="81" t="s">
        <v>27</v>
      </c>
      <c r="F307" s="53" t="str">
        <f t="shared" si="9"/>
        <v>нд</v>
      </c>
      <c r="G307" s="53" t="str">
        <f t="shared" si="8"/>
        <v>нд</v>
      </c>
      <c r="H307" s="55" t="s">
        <v>27</v>
      </c>
      <c r="I307" s="6"/>
    </row>
    <row r="308" spans="1:9" s="38" customFormat="1" ht="31.5" x14ac:dyDescent="0.25">
      <c r="A308" s="49" t="s">
        <v>484</v>
      </c>
      <c r="B308" s="56" t="s">
        <v>485</v>
      </c>
      <c r="C308" s="51" t="s">
        <v>479</v>
      </c>
      <c r="D308" s="52" t="s">
        <v>27</v>
      </c>
      <c r="E308" s="81" t="s">
        <v>27</v>
      </c>
      <c r="F308" s="53" t="str">
        <f t="shared" si="9"/>
        <v>нд</v>
      </c>
      <c r="G308" s="53" t="str">
        <f t="shared" si="8"/>
        <v>нд</v>
      </c>
      <c r="H308" s="55" t="s">
        <v>27</v>
      </c>
      <c r="I308" s="6"/>
    </row>
    <row r="309" spans="1:9" s="38" customFormat="1" ht="31.5" x14ac:dyDescent="0.25">
      <c r="A309" s="49" t="s">
        <v>486</v>
      </c>
      <c r="B309" s="56" t="s">
        <v>487</v>
      </c>
      <c r="C309" s="51" t="s">
        <v>479</v>
      </c>
      <c r="D309" s="52" t="s">
        <v>27</v>
      </c>
      <c r="E309" s="81" t="s">
        <v>27</v>
      </c>
      <c r="F309" s="53" t="str">
        <f t="shared" si="9"/>
        <v>нд</v>
      </c>
      <c r="G309" s="53" t="str">
        <f t="shared" si="8"/>
        <v>нд</v>
      </c>
      <c r="H309" s="55" t="s">
        <v>27</v>
      </c>
      <c r="I309" s="6"/>
    </row>
    <row r="310" spans="1:9" s="38" customFormat="1" x14ac:dyDescent="0.25">
      <c r="A310" s="49" t="s">
        <v>488</v>
      </c>
      <c r="B310" s="50" t="s">
        <v>489</v>
      </c>
      <c r="C310" s="51" t="s">
        <v>479</v>
      </c>
      <c r="D310" s="52" t="s">
        <v>27</v>
      </c>
      <c r="E310" s="81" t="s">
        <v>27</v>
      </c>
      <c r="F310" s="53" t="str">
        <f t="shared" si="9"/>
        <v>нд</v>
      </c>
      <c r="G310" s="53" t="str">
        <f t="shared" si="8"/>
        <v>нд</v>
      </c>
      <c r="H310" s="55" t="s">
        <v>27</v>
      </c>
      <c r="I310" s="6"/>
    </row>
    <row r="311" spans="1:9" s="38" customFormat="1" x14ac:dyDescent="0.25">
      <c r="A311" s="49" t="s">
        <v>490</v>
      </c>
      <c r="B311" s="50" t="s">
        <v>491</v>
      </c>
      <c r="C311" s="51" t="s">
        <v>479</v>
      </c>
      <c r="D311" s="52">
        <f>D167/D23*100</f>
        <v>118</v>
      </c>
      <c r="E311" s="57">
        <f>E167/E23*100</f>
        <v>118</v>
      </c>
      <c r="F311" s="57">
        <f t="shared" si="9"/>
        <v>0</v>
      </c>
      <c r="G311" s="57">
        <f t="shared" si="8"/>
        <v>0</v>
      </c>
      <c r="H311" s="55" t="s">
        <v>27</v>
      </c>
      <c r="I311" s="6"/>
    </row>
    <row r="312" spans="1:9" s="38" customFormat="1" x14ac:dyDescent="0.25">
      <c r="A312" s="49" t="s">
        <v>492</v>
      </c>
      <c r="B312" s="50" t="s">
        <v>493</v>
      </c>
      <c r="C312" s="51" t="s">
        <v>479</v>
      </c>
      <c r="D312" s="52" t="s">
        <v>27</v>
      </c>
      <c r="E312" s="81" t="s">
        <v>27</v>
      </c>
      <c r="F312" s="53" t="str">
        <f t="shared" si="9"/>
        <v>нд</v>
      </c>
      <c r="G312" s="53" t="str">
        <f t="shared" si="8"/>
        <v>нд</v>
      </c>
      <c r="H312" s="55" t="s">
        <v>27</v>
      </c>
      <c r="I312" s="6"/>
    </row>
    <row r="313" spans="1:9" s="38" customFormat="1" x14ac:dyDescent="0.25">
      <c r="A313" s="49" t="s">
        <v>494</v>
      </c>
      <c r="B313" s="50" t="s">
        <v>495</v>
      </c>
      <c r="C313" s="51" t="s">
        <v>479</v>
      </c>
      <c r="D313" s="52" t="s">
        <v>27</v>
      </c>
      <c r="E313" s="81" t="s">
        <v>27</v>
      </c>
      <c r="F313" s="53" t="str">
        <f t="shared" si="9"/>
        <v>нд</v>
      </c>
      <c r="G313" s="53" t="str">
        <f t="shared" si="8"/>
        <v>нд</v>
      </c>
      <c r="H313" s="55" t="s">
        <v>27</v>
      </c>
      <c r="I313" s="6"/>
    </row>
    <row r="314" spans="1:9" s="38" customFormat="1" x14ac:dyDescent="0.25">
      <c r="A314" s="49" t="s">
        <v>496</v>
      </c>
      <c r="B314" s="50" t="s">
        <v>497</v>
      </c>
      <c r="C314" s="51" t="s">
        <v>479</v>
      </c>
      <c r="D314" s="52" t="s">
        <v>27</v>
      </c>
      <c r="E314" s="81" t="s">
        <v>27</v>
      </c>
      <c r="F314" s="81" t="str">
        <f t="shared" si="9"/>
        <v>нд</v>
      </c>
      <c r="G314" s="81" t="str">
        <f t="shared" si="8"/>
        <v>нд</v>
      </c>
      <c r="H314" s="67" t="s">
        <v>27</v>
      </c>
      <c r="I314" s="6"/>
    </row>
    <row r="315" spans="1:9" s="38" customFormat="1" ht="31.5" x14ac:dyDescent="0.25">
      <c r="A315" s="49" t="s">
        <v>498</v>
      </c>
      <c r="B315" s="56" t="s">
        <v>499</v>
      </c>
      <c r="C315" s="51" t="s">
        <v>479</v>
      </c>
      <c r="D315" s="52" t="s">
        <v>27</v>
      </c>
      <c r="E315" s="81" t="s">
        <v>27</v>
      </c>
      <c r="F315" s="81" t="str">
        <f t="shared" si="9"/>
        <v>нд</v>
      </c>
      <c r="G315" s="81" t="str">
        <f t="shared" si="8"/>
        <v>нд</v>
      </c>
      <c r="H315" s="67" t="s">
        <v>27</v>
      </c>
      <c r="I315" s="6"/>
    </row>
    <row r="316" spans="1:9" s="38" customFormat="1" x14ac:dyDescent="0.25">
      <c r="A316" s="49" t="s">
        <v>500</v>
      </c>
      <c r="B316" s="50" t="s">
        <v>51</v>
      </c>
      <c r="C316" s="51" t="s">
        <v>479</v>
      </c>
      <c r="D316" s="52" t="s">
        <v>27</v>
      </c>
      <c r="E316" s="81" t="s">
        <v>27</v>
      </c>
      <c r="F316" s="53" t="str">
        <f t="shared" si="9"/>
        <v>нд</v>
      </c>
      <c r="G316" s="53" t="str">
        <f t="shared" si="8"/>
        <v>нд</v>
      </c>
      <c r="H316" s="55" t="s">
        <v>27</v>
      </c>
      <c r="I316" s="6"/>
    </row>
    <row r="317" spans="1:9" s="38" customFormat="1" ht="16.5" thickBot="1" x14ac:dyDescent="0.3">
      <c r="A317" s="69" t="s">
        <v>501</v>
      </c>
      <c r="B317" s="70" t="s">
        <v>53</v>
      </c>
      <c r="C317" s="59" t="s">
        <v>479</v>
      </c>
      <c r="D317" s="91" t="s">
        <v>27</v>
      </c>
      <c r="E317" s="81" t="s">
        <v>27</v>
      </c>
      <c r="F317" s="72" t="str">
        <f t="shared" si="9"/>
        <v>нд</v>
      </c>
      <c r="G317" s="72" t="str">
        <f t="shared" si="8"/>
        <v>нд</v>
      </c>
      <c r="H317" s="74" t="s">
        <v>27</v>
      </c>
      <c r="I317" s="6"/>
    </row>
    <row r="318" spans="1:9" s="38" customFormat="1" ht="19.5" thickBot="1" x14ac:dyDescent="0.35">
      <c r="A318" s="83" t="s">
        <v>502</v>
      </c>
      <c r="B318" s="84"/>
      <c r="C318" s="84"/>
      <c r="D318" s="84"/>
      <c r="E318" s="84"/>
      <c r="F318" s="84"/>
      <c r="G318" s="84"/>
      <c r="H318" s="85"/>
      <c r="I318" s="6"/>
    </row>
    <row r="319" spans="1:9" x14ac:dyDescent="0.25">
      <c r="A319" s="75" t="s">
        <v>503</v>
      </c>
      <c r="B319" s="76" t="s">
        <v>504</v>
      </c>
      <c r="C319" s="60" t="s">
        <v>236</v>
      </c>
      <c r="D319" s="89" t="s">
        <v>505</v>
      </c>
      <c r="E319" s="89" t="s">
        <v>505</v>
      </c>
      <c r="F319" s="53" t="s">
        <v>27</v>
      </c>
      <c r="G319" s="89" t="s">
        <v>505</v>
      </c>
      <c r="H319" s="79" t="s">
        <v>505</v>
      </c>
    </row>
    <row r="320" spans="1:9" x14ac:dyDescent="0.25">
      <c r="A320" s="49" t="s">
        <v>506</v>
      </c>
      <c r="B320" s="56" t="s">
        <v>507</v>
      </c>
      <c r="C320" s="51" t="s">
        <v>508</v>
      </c>
      <c r="D320" s="52" t="s">
        <v>27</v>
      </c>
      <c r="E320" s="53" t="s">
        <v>27</v>
      </c>
      <c r="F320" s="53" t="s">
        <v>27</v>
      </c>
      <c r="G320" s="53" t="s">
        <v>27</v>
      </c>
      <c r="H320" s="67" t="s">
        <v>27</v>
      </c>
    </row>
    <row r="321" spans="1:8" x14ac:dyDescent="0.25">
      <c r="A321" s="49" t="s">
        <v>509</v>
      </c>
      <c r="B321" s="56" t="s">
        <v>510</v>
      </c>
      <c r="C321" s="51" t="s">
        <v>511</v>
      </c>
      <c r="D321" s="52" t="s">
        <v>27</v>
      </c>
      <c r="E321" s="53" t="s">
        <v>27</v>
      </c>
      <c r="F321" s="53" t="s">
        <v>27</v>
      </c>
      <c r="G321" s="53" t="s">
        <v>27</v>
      </c>
      <c r="H321" s="67" t="s">
        <v>27</v>
      </c>
    </row>
    <row r="322" spans="1:8" x14ac:dyDescent="0.25">
      <c r="A322" s="49" t="s">
        <v>512</v>
      </c>
      <c r="B322" s="56" t="s">
        <v>513</v>
      </c>
      <c r="C322" s="51" t="s">
        <v>508</v>
      </c>
      <c r="D322" s="52" t="s">
        <v>27</v>
      </c>
      <c r="E322" s="53" t="s">
        <v>27</v>
      </c>
      <c r="F322" s="53" t="s">
        <v>27</v>
      </c>
      <c r="G322" s="53" t="s">
        <v>27</v>
      </c>
      <c r="H322" s="67" t="s">
        <v>27</v>
      </c>
    </row>
    <row r="323" spans="1:8" x14ac:dyDescent="0.25">
      <c r="A323" s="49" t="s">
        <v>514</v>
      </c>
      <c r="B323" s="56" t="s">
        <v>515</v>
      </c>
      <c r="C323" s="51" t="s">
        <v>511</v>
      </c>
      <c r="D323" s="52" t="s">
        <v>27</v>
      </c>
      <c r="E323" s="53" t="s">
        <v>27</v>
      </c>
      <c r="F323" s="53" t="s">
        <v>27</v>
      </c>
      <c r="G323" s="53" t="s">
        <v>27</v>
      </c>
      <c r="H323" s="67" t="s">
        <v>27</v>
      </c>
    </row>
    <row r="324" spans="1:8" x14ac:dyDescent="0.25">
      <c r="A324" s="49" t="s">
        <v>516</v>
      </c>
      <c r="B324" s="56" t="s">
        <v>517</v>
      </c>
      <c r="C324" s="51" t="s">
        <v>518</v>
      </c>
      <c r="D324" s="52" t="s">
        <v>27</v>
      </c>
      <c r="E324" s="53" t="s">
        <v>27</v>
      </c>
      <c r="F324" s="53" t="s">
        <v>27</v>
      </c>
      <c r="G324" s="53" t="s">
        <v>27</v>
      </c>
      <c r="H324" s="67" t="s">
        <v>27</v>
      </c>
    </row>
    <row r="325" spans="1:8" x14ac:dyDescent="0.25">
      <c r="A325" s="49" t="s">
        <v>519</v>
      </c>
      <c r="B325" s="56" t="s">
        <v>520</v>
      </c>
      <c r="C325" s="51" t="s">
        <v>236</v>
      </c>
      <c r="D325" s="53" t="s">
        <v>505</v>
      </c>
      <c r="E325" s="53" t="s">
        <v>505</v>
      </c>
      <c r="F325" s="53" t="s">
        <v>27</v>
      </c>
      <c r="G325" s="53" t="s">
        <v>505</v>
      </c>
      <c r="H325" s="55" t="s">
        <v>505</v>
      </c>
    </row>
    <row r="326" spans="1:8" x14ac:dyDescent="0.25">
      <c r="A326" s="49" t="s">
        <v>521</v>
      </c>
      <c r="B326" s="56" t="s">
        <v>522</v>
      </c>
      <c r="C326" s="51" t="s">
        <v>518</v>
      </c>
      <c r="D326" s="52" t="s">
        <v>27</v>
      </c>
      <c r="E326" s="53" t="s">
        <v>27</v>
      </c>
      <c r="F326" s="53" t="s">
        <v>27</v>
      </c>
      <c r="G326" s="53" t="s">
        <v>27</v>
      </c>
      <c r="H326" s="67" t="s">
        <v>27</v>
      </c>
    </row>
    <row r="327" spans="1:8" x14ac:dyDescent="0.25">
      <c r="A327" s="49" t="s">
        <v>523</v>
      </c>
      <c r="B327" s="56" t="s">
        <v>524</v>
      </c>
      <c r="C327" s="51" t="s">
        <v>525</v>
      </c>
      <c r="D327" s="52" t="s">
        <v>27</v>
      </c>
      <c r="E327" s="53" t="s">
        <v>27</v>
      </c>
      <c r="F327" s="53" t="s">
        <v>27</v>
      </c>
      <c r="G327" s="53" t="s">
        <v>27</v>
      </c>
      <c r="H327" s="67" t="s">
        <v>27</v>
      </c>
    </row>
    <row r="328" spans="1:8" x14ac:dyDescent="0.25">
      <c r="A328" s="49" t="s">
        <v>526</v>
      </c>
      <c r="B328" s="56" t="s">
        <v>527</v>
      </c>
      <c r="C328" s="51" t="s">
        <v>236</v>
      </c>
      <c r="D328" s="53" t="s">
        <v>505</v>
      </c>
      <c r="E328" s="53" t="s">
        <v>505</v>
      </c>
      <c r="F328" s="53" t="s">
        <v>27</v>
      </c>
      <c r="G328" s="53" t="s">
        <v>505</v>
      </c>
      <c r="H328" s="55" t="s">
        <v>505</v>
      </c>
    </row>
    <row r="329" spans="1:8" x14ac:dyDescent="0.25">
      <c r="A329" s="49" t="s">
        <v>528</v>
      </c>
      <c r="B329" s="56" t="s">
        <v>522</v>
      </c>
      <c r="C329" s="51" t="s">
        <v>518</v>
      </c>
      <c r="D329" s="52" t="s">
        <v>27</v>
      </c>
      <c r="E329" s="53" t="s">
        <v>27</v>
      </c>
      <c r="F329" s="53" t="s">
        <v>27</v>
      </c>
      <c r="G329" s="53" t="s">
        <v>27</v>
      </c>
      <c r="H329" s="67" t="s">
        <v>27</v>
      </c>
    </row>
    <row r="330" spans="1:8" x14ac:dyDescent="0.25">
      <c r="A330" s="49" t="s">
        <v>529</v>
      </c>
      <c r="B330" s="56" t="s">
        <v>530</v>
      </c>
      <c r="C330" s="51" t="s">
        <v>508</v>
      </c>
      <c r="D330" s="52" t="s">
        <v>27</v>
      </c>
      <c r="E330" s="53" t="s">
        <v>27</v>
      </c>
      <c r="F330" s="53" t="s">
        <v>27</v>
      </c>
      <c r="G330" s="53" t="s">
        <v>27</v>
      </c>
      <c r="H330" s="67" t="s">
        <v>27</v>
      </c>
    </row>
    <row r="331" spans="1:8" x14ac:dyDescent="0.25">
      <c r="A331" s="49" t="s">
        <v>531</v>
      </c>
      <c r="B331" s="56" t="s">
        <v>524</v>
      </c>
      <c r="C331" s="51" t="s">
        <v>525</v>
      </c>
      <c r="D331" s="52" t="s">
        <v>27</v>
      </c>
      <c r="E331" s="53" t="s">
        <v>27</v>
      </c>
      <c r="F331" s="53" t="s">
        <v>27</v>
      </c>
      <c r="G331" s="53" t="s">
        <v>27</v>
      </c>
      <c r="H331" s="67" t="s">
        <v>27</v>
      </c>
    </row>
    <row r="332" spans="1:8" x14ac:dyDescent="0.25">
      <c r="A332" s="49" t="s">
        <v>532</v>
      </c>
      <c r="B332" s="56" t="s">
        <v>533</v>
      </c>
      <c r="C332" s="51" t="s">
        <v>236</v>
      </c>
      <c r="D332" s="53" t="s">
        <v>505</v>
      </c>
      <c r="E332" s="53" t="s">
        <v>505</v>
      </c>
      <c r="F332" s="53" t="s">
        <v>27</v>
      </c>
      <c r="G332" s="53" t="s">
        <v>505</v>
      </c>
      <c r="H332" s="55" t="s">
        <v>505</v>
      </c>
    </row>
    <row r="333" spans="1:8" x14ac:dyDescent="0.25">
      <c r="A333" s="49" t="s">
        <v>534</v>
      </c>
      <c r="B333" s="56" t="s">
        <v>522</v>
      </c>
      <c r="C333" s="51" t="s">
        <v>518</v>
      </c>
      <c r="D333" s="52" t="s">
        <v>27</v>
      </c>
      <c r="E333" s="53" t="s">
        <v>27</v>
      </c>
      <c r="F333" s="53" t="s">
        <v>27</v>
      </c>
      <c r="G333" s="53" t="s">
        <v>27</v>
      </c>
      <c r="H333" s="67" t="s">
        <v>27</v>
      </c>
    </row>
    <row r="334" spans="1:8" x14ac:dyDescent="0.25">
      <c r="A334" s="49" t="s">
        <v>535</v>
      </c>
      <c r="B334" s="56" t="s">
        <v>524</v>
      </c>
      <c r="C334" s="51" t="s">
        <v>525</v>
      </c>
      <c r="D334" s="52" t="s">
        <v>27</v>
      </c>
      <c r="E334" s="53" t="s">
        <v>27</v>
      </c>
      <c r="F334" s="53" t="s">
        <v>27</v>
      </c>
      <c r="G334" s="53" t="s">
        <v>27</v>
      </c>
      <c r="H334" s="67" t="s">
        <v>27</v>
      </c>
    </row>
    <row r="335" spans="1:8" x14ac:dyDescent="0.25">
      <c r="A335" s="49" t="s">
        <v>536</v>
      </c>
      <c r="B335" s="56" t="s">
        <v>537</v>
      </c>
      <c r="C335" s="51" t="s">
        <v>236</v>
      </c>
      <c r="D335" s="53" t="s">
        <v>505</v>
      </c>
      <c r="E335" s="53" t="s">
        <v>505</v>
      </c>
      <c r="F335" s="53" t="s">
        <v>27</v>
      </c>
      <c r="G335" s="53" t="s">
        <v>505</v>
      </c>
      <c r="H335" s="55" t="s">
        <v>505</v>
      </c>
    </row>
    <row r="336" spans="1:8" x14ac:dyDescent="0.25">
      <c r="A336" s="49" t="s">
        <v>538</v>
      </c>
      <c r="B336" s="56" t="s">
        <v>522</v>
      </c>
      <c r="C336" s="51" t="s">
        <v>518</v>
      </c>
      <c r="D336" s="52" t="s">
        <v>27</v>
      </c>
      <c r="E336" s="53" t="s">
        <v>27</v>
      </c>
      <c r="F336" s="53" t="s">
        <v>27</v>
      </c>
      <c r="G336" s="53" t="s">
        <v>27</v>
      </c>
      <c r="H336" s="67" t="s">
        <v>27</v>
      </c>
    </row>
    <row r="337" spans="1:8" x14ac:dyDescent="0.25">
      <c r="A337" s="49" t="s">
        <v>539</v>
      </c>
      <c r="B337" s="56" t="s">
        <v>530</v>
      </c>
      <c r="C337" s="51" t="s">
        <v>508</v>
      </c>
      <c r="D337" s="52" t="s">
        <v>27</v>
      </c>
      <c r="E337" s="53" t="s">
        <v>27</v>
      </c>
      <c r="F337" s="53" t="s">
        <v>27</v>
      </c>
      <c r="G337" s="53" t="s">
        <v>27</v>
      </c>
      <c r="H337" s="67" t="s">
        <v>27</v>
      </c>
    </row>
    <row r="338" spans="1:8" x14ac:dyDescent="0.25">
      <c r="A338" s="49" t="s">
        <v>540</v>
      </c>
      <c r="B338" s="56" t="s">
        <v>524</v>
      </c>
      <c r="C338" s="51" t="s">
        <v>525</v>
      </c>
      <c r="D338" s="52" t="s">
        <v>27</v>
      </c>
      <c r="E338" s="53" t="s">
        <v>27</v>
      </c>
      <c r="F338" s="53" t="s">
        <v>27</v>
      </c>
      <c r="G338" s="53" t="s">
        <v>27</v>
      </c>
      <c r="H338" s="55" t="s">
        <v>27</v>
      </c>
    </row>
    <row r="339" spans="1:8" x14ac:dyDescent="0.25">
      <c r="A339" s="75" t="s">
        <v>541</v>
      </c>
      <c r="B339" s="76" t="s">
        <v>542</v>
      </c>
      <c r="C339" s="60" t="s">
        <v>236</v>
      </c>
      <c r="D339" s="53" t="s">
        <v>505</v>
      </c>
      <c r="E339" s="53" t="s">
        <v>505</v>
      </c>
      <c r="F339" s="53" t="s">
        <v>27</v>
      </c>
      <c r="G339" s="89" t="s">
        <v>505</v>
      </c>
      <c r="H339" s="79" t="s">
        <v>505</v>
      </c>
    </row>
    <row r="340" spans="1:8" x14ac:dyDescent="0.25">
      <c r="A340" s="49" t="s">
        <v>543</v>
      </c>
      <c r="B340" s="56" t="s">
        <v>544</v>
      </c>
      <c r="C340" s="51" t="s">
        <v>518</v>
      </c>
      <c r="D340" s="52">
        <v>395.346</v>
      </c>
      <c r="E340" s="57">
        <f>27.639294+27.504988+36.076763+33.040524+37.39501+39.265674+28.308112+28.582702+30.039865</f>
        <v>287.85293200000001</v>
      </c>
      <c r="F340" s="57">
        <f>E340-D340</f>
        <v>-107.49306799999999</v>
      </c>
      <c r="G340" s="57">
        <f t="shared" ref="G340:G344" si="10">IFERROR(F340/D340*100,"нд")</f>
        <v>-27.189618207848316</v>
      </c>
      <c r="H340" s="67" t="s">
        <v>27</v>
      </c>
    </row>
    <row r="341" spans="1:8" ht="31.5" x14ac:dyDescent="0.25">
      <c r="A341" s="49" t="s">
        <v>545</v>
      </c>
      <c r="B341" s="56" t="s">
        <v>546</v>
      </c>
      <c r="C341" s="51" t="s">
        <v>518</v>
      </c>
      <c r="D341" s="52">
        <f>D342+D343</f>
        <v>0</v>
      </c>
      <c r="E341" s="57">
        <f>E342+E343</f>
        <v>0</v>
      </c>
      <c r="F341" s="57">
        <f t="shared" ref="F341:F350" si="11">E341-D341</f>
        <v>0</v>
      </c>
      <c r="G341" s="57" t="str">
        <f t="shared" si="10"/>
        <v>нд</v>
      </c>
      <c r="H341" s="67" t="s">
        <v>27</v>
      </c>
    </row>
    <row r="342" spans="1:8" x14ac:dyDescent="0.25">
      <c r="A342" s="49" t="s">
        <v>547</v>
      </c>
      <c r="B342" s="50" t="s">
        <v>548</v>
      </c>
      <c r="C342" s="51" t="s">
        <v>518</v>
      </c>
      <c r="D342" s="52">
        <v>0</v>
      </c>
      <c r="E342" s="57">
        <v>0</v>
      </c>
      <c r="F342" s="57">
        <f t="shared" si="11"/>
        <v>0</v>
      </c>
      <c r="G342" s="57" t="str">
        <f t="shared" si="10"/>
        <v>нд</v>
      </c>
      <c r="H342" s="67" t="s">
        <v>27</v>
      </c>
    </row>
    <row r="343" spans="1:8" x14ac:dyDescent="0.25">
      <c r="A343" s="49" t="s">
        <v>549</v>
      </c>
      <c r="B343" s="50" t="s">
        <v>550</v>
      </c>
      <c r="C343" s="51" t="s">
        <v>518</v>
      </c>
      <c r="D343" s="52">
        <v>0</v>
      </c>
      <c r="E343" s="57">
        <v>0</v>
      </c>
      <c r="F343" s="57">
        <f t="shared" si="11"/>
        <v>0</v>
      </c>
      <c r="G343" s="57" t="str">
        <f t="shared" si="10"/>
        <v>нд</v>
      </c>
      <c r="H343" s="67" t="s">
        <v>27</v>
      </c>
    </row>
    <row r="344" spans="1:8" ht="31.5" x14ac:dyDescent="0.25">
      <c r="A344" s="49" t="s">
        <v>551</v>
      </c>
      <c r="B344" s="56" t="s">
        <v>552</v>
      </c>
      <c r="C344" s="51" t="s">
        <v>518</v>
      </c>
      <c r="D344" s="52">
        <v>15.103519</v>
      </c>
      <c r="E344" s="57">
        <f>4.958716+3.497742+3.608664+3.144773+2.77007+1.329769+1.773163+1.978621+2.768903</f>
        <v>25.830421000000001</v>
      </c>
      <c r="F344" s="57">
        <f t="shared" si="11"/>
        <v>10.726902000000001</v>
      </c>
      <c r="G344" s="57">
        <f t="shared" si="10"/>
        <v>71.022534549729784</v>
      </c>
      <c r="H344" s="67" t="s">
        <v>553</v>
      </c>
    </row>
    <row r="345" spans="1:8" x14ac:dyDescent="0.25">
      <c r="A345" s="49" t="s">
        <v>554</v>
      </c>
      <c r="B345" s="56" t="s">
        <v>555</v>
      </c>
      <c r="C345" s="51" t="s">
        <v>508</v>
      </c>
      <c r="D345" s="52">
        <v>59.734000000000002</v>
      </c>
      <c r="E345" s="57">
        <f>ROUND(E340/4964*1000,3)</f>
        <v>57.988</v>
      </c>
      <c r="F345" s="57">
        <f t="shared" si="11"/>
        <v>-1.7460000000000022</v>
      </c>
      <c r="G345" s="57">
        <f>IFERROR(F345/D345*100,"нд")</f>
        <v>-2.9229584491244553</v>
      </c>
      <c r="H345" s="67" t="s">
        <v>27</v>
      </c>
    </row>
    <row r="346" spans="1:8" ht="31.5" x14ac:dyDescent="0.25">
      <c r="A346" s="49" t="s">
        <v>556</v>
      </c>
      <c r="B346" s="56" t="s">
        <v>557</v>
      </c>
      <c r="C346" s="51" t="s">
        <v>508</v>
      </c>
      <c r="D346" s="52">
        <v>0</v>
      </c>
      <c r="E346" s="57">
        <v>0</v>
      </c>
      <c r="F346" s="57">
        <f t="shared" si="11"/>
        <v>0</v>
      </c>
      <c r="G346" s="57" t="str">
        <f t="shared" ref="G346:G350" si="12">IFERROR(F346/D346*100,"нд")</f>
        <v>нд</v>
      </c>
      <c r="H346" s="67" t="s">
        <v>27</v>
      </c>
    </row>
    <row r="347" spans="1:8" x14ac:dyDescent="0.25">
      <c r="A347" s="49" t="s">
        <v>558</v>
      </c>
      <c r="B347" s="50" t="s">
        <v>548</v>
      </c>
      <c r="C347" s="51" t="s">
        <v>508</v>
      </c>
      <c r="D347" s="52">
        <v>0</v>
      </c>
      <c r="E347" s="57">
        <v>0</v>
      </c>
      <c r="F347" s="57">
        <f t="shared" si="11"/>
        <v>0</v>
      </c>
      <c r="G347" s="57" t="str">
        <f t="shared" si="12"/>
        <v>нд</v>
      </c>
      <c r="H347" s="67" t="s">
        <v>27</v>
      </c>
    </row>
    <row r="348" spans="1:8" x14ac:dyDescent="0.25">
      <c r="A348" s="49" t="s">
        <v>559</v>
      </c>
      <c r="B348" s="50" t="s">
        <v>550</v>
      </c>
      <c r="C348" s="51" t="s">
        <v>508</v>
      </c>
      <c r="D348" s="52">
        <v>0</v>
      </c>
      <c r="E348" s="57">
        <v>0</v>
      </c>
      <c r="F348" s="57">
        <f t="shared" si="11"/>
        <v>0</v>
      </c>
      <c r="G348" s="57" t="str">
        <f t="shared" si="12"/>
        <v>нд</v>
      </c>
      <c r="H348" s="67" t="s">
        <v>27</v>
      </c>
    </row>
    <row r="349" spans="1:8" x14ac:dyDescent="0.25">
      <c r="A349" s="49" t="s">
        <v>560</v>
      </c>
      <c r="B349" s="56" t="s">
        <v>561</v>
      </c>
      <c r="C349" s="51" t="s">
        <v>562</v>
      </c>
      <c r="D349" s="52">
        <v>6483.48</v>
      </c>
      <c r="E349" s="57">
        <v>6347.4319999999998</v>
      </c>
      <c r="F349" s="57">
        <f t="shared" si="11"/>
        <v>-136.04799999999977</v>
      </c>
      <c r="G349" s="57">
        <f t="shared" si="12"/>
        <v>-2.0983792654562023</v>
      </c>
      <c r="H349" s="67"/>
    </row>
    <row r="350" spans="1:8" ht="31.5" x14ac:dyDescent="0.25">
      <c r="A350" s="49" t="s">
        <v>563</v>
      </c>
      <c r="B350" s="56" t="s">
        <v>564</v>
      </c>
      <c r="C350" s="51" t="s">
        <v>26</v>
      </c>
      <c r="D350" s="57">
        <f>D29</f>
        <v>111.16565</v>
      </c>
      <c r="E350" s="57">
        <f>E29</f>
        <v>22.446552110000013</v>
      </c>
      <c r="F350" s="57">
        <f t="shared" si="11"/>
        <v>-88.719097889999986</v>
      </c>
      <c r="G350" s="57">
        <f t="shared" si="12"/>
        <v>-79.808014337162589</v>
      </c>
      <c r="H350" s="67" t="s">
        <v>27</v>
      </c>
    </row>
    <row r="351" spans="1:8" x14ac:dyDescent="0.25">
      <c r="A351" s="49" t="s">
        <v>565</v>
      </c>
      <c r="B351" s="80" t="s">
        <v>566</v>
      </c>
      <c r="C351" s="51" t="s">
        <v>236</v>
      </c>
      <c r="D351" s="92" t="s">
        <v>505</v>
      </c>
      <c r="E351" s="53" t="s">
        <v>505</v>
      </c>
      <c r="F351" s="57" t="str">
        <f t="shared" ref="F351:F367" si="13">IFERROR(E351-D351,"нд")</f>
        <v>нд</v>
      </c>
      <c r="G351" s="53" t="s">
        <v>505</v>
      </c>
      <c r="H351" s="55" t="s">
        <v>505</v>
      </c>
    </row>
    <row r="352" spans="1:8" x14ac:dyDescent="0.25">
      <c r="A352" s="49" t="s">
        <v>567</v>
      </c>
      <c r="B352" s="56" t="s">
        <v>568</v>
      </c>
      <c r="C352" s="51" t="s">
        <v>518</v>
      </c>
      <c r="D352" s="52" t="s">
        <v>27</v>
      </c>
      <c r="E352" s="53" t="s">
        <v>27</v>
      </c>
      <c r="F352" s="57" t="str">
        <f t="shared" si="13"/>
        <v>нд</v>
      </c>
      <c r="G352" s="57" t="str">
        <f t="shared" ref="G352:G367" si="14">IFERROR(F352/D352*100,"нд")</f>
        <v>нд</v>
      </c>
      <c r="H352" s="67" t="s">
        <v>27</v>
      </c>
    </row>
    <row r="353" spans="1:8" x14ac:dyDescent="0.25">
      <c r="A353" s="49" t="s">
        <v>569</v>
      </c>
      <c r="B353" s="56" t="s">
        <v>570</v>
      </c>
      <c r="C353" s="51" t="s">
        <v>511</v>
      </c>
      <c r="D353" s="52" t="s">
        <v>27</v>
      </c>
      <c r="E353" s="53" t="s">
        <v>27</v>
      </c>
      <c r="F353" s="57" t="str">
        <f t="shared" si="13"/>
        <v>нд</v>
      </c>
      <c r="G353" s="57" t="str">
        <f t="shared" si="14"/>
        <v>нд</v>
      </c>
      <c r="H353" s="67" t="s">
        <v>27</v>
      </c>
    </row>
    <row r="354" spans="1:8" ht="47.25" x14ac:dyDescent="0.25">
      <c r="A354" s="49" t="s">
        <v>571</v>
      </c>
      <c r="B354" s="56" t="s">
        <v>572</v>
      </c>
      <c r="C354" s="51" t="s">
        <v>26</v>
      </c>
      <c r="D354" s="52" t="s">
        <v>27</v>
      </c>
      <c r="E354" s="53" t="s">
        <v>27</v>
      </c>
      <c r="F354" s="57" t="str">
        <f t="shared" si="13"/>
        <v>нд</v>
      </c>
      <c r="G354" s="57" t="str">
        <f t="shared" si="14"/>
        <v>нд</v>
      </c>
      <c r="H354" s="67" t="s">
        <v>27</v>
      </c>
    </row>
    <row r="355" spans="1:8" ht="31.5" x14ac:dyDescent="0.25">
      <c r="A355" s="49" t="s">
        <v>573</v>
      </c>
      <c r="B355" s="56" t="s">
        <v>574</v>
      </c>
      <c r="C355" s="51" t="s">
        <v>26</v>
      </c>
      <c r="D355" s="52" t="s">
        <v>27</v>
      </c>
      <c r="E355" s="53" t="s">
        <v>27</v>
      </c>
      <c r="F355" s="57" t="str">
        <f t="shared" si="13"/>
        <v>нд</v>
      </c>
      <c r="G355" s="57" t="str">
        <f t="shared" si="14"/>
        <v>нд</v>
      </c>
      <c r="H355" s="67" t="s">
        <v>27</v>
      </c>
    </row>
    <row r="356" spans="1:8" x14ac:dyDescent="0.25">
      <c r="A356" s="49" t="s">
        <v>575</v>
      </c>
      <c r="B356" s="80" t="s">
        <v>576</v>
      </c>
      <c r="C356" s="93" t="s">
        <v>236</v>
      </c>
      <c r="D356" s="53" t="s">
        <v>505</v>
      </c>
      <c r="E356" s="53" t="s">
        <v>505</v>
      </c>
      <c r="F356" s="57" t="str">
        <f t="shared" si="13"/>
        <v>нд</v>
      </c>
      <c r="G356" s="53" t="s">
        <v>505</v>
      </c>
      <c r="H356" s="55" t="s">
        <v>505</v>
      </c>
    </row>
    <row r="357" spans="1:8" x14ac:dyDescent="0.25">
      <c r="A357" s="49" t="s">
        <v>577</v>
      </c>
      <c r="B357" s="56" t="s">
        <v>578</v>
      </c>
      <c r="C357" s="51" t="s">
        <v>508</v>
      </c>
      <c r="D357" s="52" t="s">
        <v>27</v>
      </c>
      <c r="E357" s="53" t="s">
        <v>27</v>
      </c>
      <c r="F357" s="57" t="str">
        <f t="shared" si="13"/>
        <v>нд</v>
      </c>
      <c r="G357" s="57" t="str">
        <f t="shared" si="14"/>
        <v>нд</v>
      </c>
      <c r="H357" s="55" t="s">
        <v>27</v>
      </c>
    </row>
    <row r="358" spans="1:8" ht="47.25" x14ac:dyDescent="0.25">
      <c r="A358" s="49" t="s">
        <v>579</v>
      </c>
      <c r="B358" s="56" t="s">
        <v>580</v>
      </c>
      <c r="C358" s="51" t="s">
        <v>508</v>
      </c>
      <c r="D358" s="52" t="s">
        <v>27</v>
      </c>
      <c r="E358" s="53" t="s">
        <v>27</v>
      </c>
      <c r="F358" s="57" t="str">
        <f t="shared" si="13"/>
        <v>нд</v>
      </c>
      <c r="G358" s="57" t="str">
        <f t="shared" si="14"/>
        <v>нд</v>
      </c>
      <c r="H358" s="55" t="s">
        <v>27</v>
      </c>
    </row>
    <row r="359" spans="1:8" ht="47.25" x14ac:dyDescent="0.25">
      <c r="A359" s="49" t="s">
        <v>581</v>
      </c>
      <c r="B359" s="56" t="s">
        <v>582</v>
      </c>
      <c r="C359" s="51" t="s">
        <v>508</v>
      </c>
      <c r="D359" s="52" t="s">
        <v>27</v>
      </c>
      <c r="E359" s="53" t="s">
        <v>27</v>
      </c>
      <c r="F359" s="57" t="str">
        <f t="shared" si="13"/>
        <v>нд</v>
      </c>
      <c r="G359" s="57" t="str">
        <f t="shared" si="14"/>
        <v>нд</v>
      </c>
      <c r="H359" s="55" t="s">
        <v>27</v>
      </c>
    </row>
    <row r="360" spans="1:8" ht="31.5" x14ac:dyDescent="0.25">
      <c r="A360" s="49" t="s">
        <v>583</v>
      </c>
      <c r="B360" s="56" t="s">
        <v>584</v>
      </c>
      <c r="C360" s="51" t="s">
        <v>508</v>
      </c>
      <c r="D360" s="52" t="s">
        <v>27</v>
      </c>
      <c r="E360" s="53" t="s">
        <v>27</v>
      </c>
      <c r="F360" s="57" t="str">
        <f t="shared" si="13"/>
        <v>нд</v>
      </c>
      <c r="G360" s="57" t="str">
        <f t="shared" si="14"/>
        <v>нд</v>
      </c>
      <c r="H360" s="55" t="s">
        <v>27</v>
      </c>
    </row>
    <row r="361" spans="1:8" x14ac:dyDescent="0.25">
      <c r="A361" s="49" t="s">
        <v>585</v>
      </c>
      <c r="B361" s="56" t="s">
        <v>586</v>
      </c>
      <c r="C361" s="51" t="s">
        <v>518</v>
      </c>
      <c r="D361" s="52" t="s">
        <v>27</v>
      </c>
      <c r="E361" s="53" t="s">
        <v>27</v>
      </c>
      <c r="F361" s="57" t="str">
        <f t="shared" si="13"/>
        <v>нд</v>
      </c>
      <c r="G361" s="57" t="str">
        <f t="shared" si="14"/>
        <v>нд</v>
      </c>
      <c r="H361" s="55" t="s">
        <v>27</v>
      </c>
    </row>
    <row r="362" spans="1:8" ht="31.5" x14ac:dyDescent="0.25">
      <c r="A362" s="49" t="s">
        <v>587</v>
      </c>
      <c r="B362" s="56" t="s">
        <v>588</v>
      </c>
      <c r="C362" s="51" t="s">
        <v>518</v>
      </c>
      <c r="D362" s="52" t="s">
        <v>27</v>
      </c>
      <c r="E362" s="53" t="s">
        <v>27</v>
      </c>
      <c r="F362" s="57" t="str">
        <f t="shared" si="13"/>
        <v>нд</v>
      </c>
      <c r="G362" s="57" t="str">
        <f t="shared" si="14"/>
        <v>нд</v>
      </c>
      <c r="H362" s="55" t="s">
        <v>27</v>
      </c>
    </row>
    <row r="363" spans="1:8" x14ac:dyDescent="0.25">
      <c r="A363" s="49" t="s">
        <v>589</v>
      </c>
      <c r="B363" s="56" t="s">
        <v>590</v>
      </c>
      <c r="C363" s="51" t="s">
        <v>518</v>
      </c>
      <c r="D363" s="52" t="s">
        <v>27</v>
      </c>
      <c r="E363" s="53" t="s">
        <v>27</v>
      </c>
      <c r="F363" s="57" t="str">
        <f t="shared" si="13"/>
        <v>нд</v>
      </c>
      <c r="G363" s="57" t="str">
        <f t="shared" si="14"/>
        <v>нд</v>
      </c>
      <c r="H363" s="55" t="s">
        <v>27</v>
      </c>
    </row>
    <row r="364" spans="1:8" ht="31.5" x14ac:dyDescent="0.25">
      <c r="A364" s="49" t="s">
        <v>591</v>
      </c>
      <c r="B364" s="56" t="s">
        <v>592</v>
      </c>
      <c r="C364" s="51" t="s">
        <v>26</v>
      </c>
      <c r="D364" s="52" t="s">
        <v>27</v>
      </c>
      <c r="E364" s="53" t="s">
        <v>27</v>
      </c>
      <c r="F364" s="57" t="str">
        <f t="shared" si="13"/>
        <v>нд</v>
      </c>
      <c r="G364" s="57" t="str">
        <f t="shared" si="14"/>
        <v>нд</v>
      </c>
      <c r="H364" s="55" t="s">
        <v>27</v>
      </c>
    </row>
    <row r="365" spans="1:8" x14ac:dyDescent="0.25">
      <c r="A365" s="49" t="s">
        <v>593</v>
      </c>
      <c r="B365" s="56" t="s">
        <v>594</v>
      </c>
      <c r="C365" s="51" t="s">
        <v>26</v>
      </c>
      <c r="D365" s="52" t="s">
        <v>27</v>
      </c>
      <c r="E365" s="53" t="s">
        <v>27</v>
      </c>
      <c r="F365" s="66" t="str">
        <f t="shared" si="13"/>
        <v>нд</v>
      </c>
      <c r="G365" s="57" t="str">
        <f t="shared" si="14"/>
        <v>нд</v>
      </c>
      <c r="H365" s="67" t="s">
        <v>27</v>
      </c>
    </row>
    <row r="366" spans="1:8" x14ac:dyDescent="0.25">
      <c r="A366" s="49" t="s">
        <v>595</v>
      </c>
      <c r="B366" s="56" t="s">
        <v>53</v>
      </c>
      <c r="C366" s="51" t="s">
        <v>26</v>
      </c>
      <c r="D366" s="52" t="s">
        <v>27</v>
      </c>
      <c r="E366" s="53" t="s">
        <v>27</v>
      </c>
      <c r="F366" s="66" t="str">
        <f t="shared" si="13"/>
        <v>нд</v>
      </c>
      <c r="G366" s="57" t="str">
        <f t="shared" si="14"/>
        <v>нд</v>
      </c>
      <c r="H366" s="67" t="s">
        <v>27</v>
      </c>
    </row>
    <row r="367" spans="1:8" ht="16.5" thickBot="1" x14ac:dyDescent="0.3">
      <c r="A367" s="69" t="s">
        <v>596</v>
      </c>
      <c r="B367" s="94" t="s">
        <v>597</v>
      </c>
      <c r="C367" s="59" t="s">
        <v>598</v>
      </c>
      <c r="D367" s="95" t="s">
        <v>27</v>
      </c>
      <c r="E367" s="72" t="s">
        <v>27</v>
      </c>
      <c r="F367" s="73" t="str">
        <f t="shared" si="13"/>
        <v>нд</v>
      </c>
      <c r="G367" s="72" t="str">
        <f t="shared" si="14"/>
        <v>нд</v>
      </c>
      <c r="H367" s="96" t="s">
        <v>27</v>
      </c>
    </row>
    <row r="368" spans="1:8" x14ac:dyDescent="0.25">
      <c r="A368" s="97" t="s">
        <v>599</v>
      </c>
      <c r="B368" s="98"/>
      <c r="C368" s="98"/>
      <c r="D368" s="98"/>
      <c r="E368" s="98"/>
      <c r="F368" s="98"/>
      <c r="G368" s="98"/>
      <c r="H368" s="99"/>
    </row>
    <row r="369" spans="1:8" ht="16.5" thickBot="1" x14ac:dyDescent="0.3">
      <c r="A369" s="97"/>
      <c r="B369" s="98"/>
      <c r="C369" s="98"/>
      <c r="D369" s="98"/>
      <c r="E369" s="98"/>
      <c r="F369" s="98"/>
      <c r="G369" s="98"/>
      <c r="H369" s="99"/>
    </row>
    <row r="370" spans="1:8" s="25" customFormat="1" ht="67.5" customHeight="1" x14ac:dyDescent="0.25">
      <c r="A370" s="100" t="s">
        <v>12</v>
      </c>
      <c r="B370" s="101" t="s">
        <v>13</v>
      </c>
      <c r="C370" s="102" t="s">
        <v>14</v>
      </c>
      <c r="D370" s="103" t="s">
        <v>15</v>
      </c>
      <c r="E370" s="104"/>
      <c r="F370" s="105" t="s">
        <v>16</v>
      </c>
      <c r="G370" s="106"/>
      <c r="H370" s="107" t="s">
        <v>17</v>
      </c>
    </row>
    <row r="371" spans="1:8" s="25" customFormat="1" ht="47.25" x14ac:dyDescent="0.25">
      <c r="A371" s="108"/>
      <c r="B371" s="109"/>
      <c r="C371" s="110"/>
      <c r="D371" s="111" t="s">
        <v>18</v>
      </c>
      <c r="E371" s="112" t="s">
        <v>19</v>
      </c>
      <c r="F371" s="112" t="s">
        <v>20</v>
      </c>
      <c r="G371" s="113" t="s">
        <v>21</v>
      </c>
      <c r="H371" s="114"/>
    </row>
    <row r="372" spans="1:8" ht="16.5" thickBot="1" x14ac:dyDescent="0.3">
      <c r="A372" s="115">
        <v>1</v>
      </c>
      <c r="B372" s="116">
        <v>2</v>
      </c>
      <c r="C372" s="117">
        <v>3</v>
      </c>
      <c r="D372" s="118">
        <v>4</v>
      </c>
      <c r="E372" s="119">
        <v>5</v>
      </c>
      <c r="F372" s="119">
        <v>6</v>
      </c>
      <c r="G372" s="120">
        <v>7</v>
      </c>
      <c r="H372" s="121">
        <v>8</v>
      </c>
    </row>
    <row r="373" spans="1:8" x14ac:dyDescent="0.25">
      <c r="A373" s="122" t="s">
        <v>600</v>
      </c>
      <c r="B373" s="123"/>
      <c r="C373" s="51" t="s">
        <v>26</v>
      </c>
      <c r="D373" s="77">
        <f>D374</f>
        <v>13.661899999999999</v>
      </c>
      <c r="E373" s="124">
        <f>E374</f>
        <v>0</v>
      </c>
      <c r="F373" s="124">
        <f t="shared" ref="F373:F436" si="15">IFERROR(E373-D373,"нд")</f>
        <v>-13.661899999999999</v>
      </c>
      <c r="G373" s="124">
        <f t="shared" ref="G373:G436" si="16">IFERROR(F373/D373*100,"нд")</f>
        <v>-100</v>
      </c>
      <c r="H373" s="125" t="s">
        <v>27</v>
      </c>
    </row>
    <row r="374" spans="1:8" x14ac:dyDescent="0.25">
      <c r="A374" s="49" t="s">
        <v>24</v>
      </c>
      <c r="B374" s="126" t="s">
        <v>601</v>
      </c>
      <c r="C374" s="51" t="s">
        <v>26</v>
      </c>
      <c r="D374" s="52">
        <f>D375+D399</f>
        <v>13.661899999999999</v>
      </c>
      <c r="E374" s="57">
        <f>E375+E399</f>
        <v>0</v>
      </c>
      <c r="F374" s="57">
        <f t="shared" si="15"/>
        <v>-13.661899999999999</v>
      </c>
      <c r="G374" s="127">
        <f t="shared" si="16"/>
        <v>-100</v>
      </c>
      <c r="H374" s="128" t="s">
        <v>27</v>
      </c>
    </row>
    <row r="375" spans="1:8" x14ac:dyDescent="0.25">
      <c r="A375" s="49" t="s">
        <v>28</v>
      </c>
      <c r="B375" s="56" t="s">
        <v>602</v>
      </c>
      <c r="C375" s="51" t="s">
        <v>26</v>
      </c>
      <c r="D375" s="52">
        <f>D382</f>
        <v>9.2780000000000005</v>
      </c>
      <c r="E375" s="57">
        <f>E382</f>
        <v>0</v>
      </c>
      <c r="F375" s="57">
        <f t="shared" si="15"/>
        <v>-9.2780000000000005</v>
      </c>
      <c r="G375" s="127">
        <f t="shared" si="16"/>
        <v>-100</v>
      </c>
      <c r="H375" s="128" t="s">
        <v>27</v>
      </c>
    </row>
    <row r="376" spans="1:8" ht="31.5" x14ac:dyDescent="0.25">
      <c r="A376" s="49" t="s">
        <v>30</v>
      </c>
      <c r="B376" s="56" t="s">
        <v>603</v>
      </c>
      <c r="C376" s="51" t="s">
        <v>26</v>
      </c>
      <c r="D376" s="52" t="s">
        <v>27</v>
      </c>
      <c r="E376" s="129" t="s">
        <v>27</v>
      </c>
      <c r="F376" s="127" t="str">
        <f t="shared" si="15"/>
        <v>нд</v>
      </c>
      <c r="G376" s="127" t="str">
        <f t="shared" si="16"/>
        <v>нд</v>
      </c>
      <c r="H376" s="128" t="s">
        <v>27</v>
      </c>
    </row>
    <row r="377" spans="1:8" x14ac:dyDescent="0.25">
      <c r="A377" s="49" t="s">
        <v>604</v>
      </c>
      <c r="B377" s="56" t="s">
        <v>605</v>
      </c>
      <c r="C377" s="51" t="s">
        <v>26</v>
      </c>
      <c r="D377" s="52" t="s">
        <v>27</v>
      </c>
      <c r="E377" s="129" t="s">
        <v>27</v>
      </c>
      <c r="F377" s="127" t="str">
        <f t="shared" si="15"/>
        <v>нд</v>
      </c>
      <c r="G377" s="127" t="str">
        <f t="shared" si="16"/>
        <v>нд</v>
      </c>
      <c r="H377" s="128" t="s">
        <v>27</v>
      </c>
    </row>
    <row r="378" spans="1:8" ht="31.5" x14ac:dyDescent="0.25">
      <c r="A378" s="49" t="s">
        <v>606</v>
      </c>
      <c r="B378" s="56" t="s">
        <v>31</v>
      </c>
      <c r="C378" s="51" t="s">
        <v>26</v>
      </c>
      <c r="D378" s="52" t="s">
        <v>27</v>
      </c>
      <c r="E378" s="129" t="s">
        <v>27</v>
      </c>
      <c r="F378" s="127" t="str">
        <f t="shared" si="15"/>
        <v>нд</v>
      </c>
      <c r="G378" s="127" t="str">
        <f t="shared" si="16"/>
        <v>нд</v>
      </c>
      <c r="H378" s="128" t="s">
        <v>27</v>
      </c>
    </row>
    <row r="379" spans="1:8" ht="31.5" x14ac:dyDescent="0.25">
      <c r="A379" s="49" t="s">
        <v>607</v>
      </c>
      <c r="B379" s="56" t="s">
        <v>33</v>
      </c>
      <c r="C379" s="51" t="s">
        <v>26</v>
      </c>
      <c r="D379" s="52" t="s">
        <v>27</v>
      </c>
      <c r="E379" s="129" t="s">
        <v>27</v>
      </c>
      <c r="F379" s="127" t="str">
        <f t="shared" si="15"/>
        <v>нд</v>
      </c>
      <c r="G379" s="127" t="str">
        <f t="shared" si="16"/>
        <v>нд</v>
      </c>
      <c r="H379" s="128" t="s">
        <v>27</v>
      </c>
    </row>
    <row r="380" spans="1:8" ht="31.5" x14ac:dyDescent="0.25">
      <c r="A380" s="49" t="s">
        <v>608</v>
      </c>
      <c r="B380" s="56" t="s">
        <v>35</v>
      </c>
      <c r="C380" s="51" t="s">
        <v>26</v>
      </c>
      <c r="D380" s="52" t="s">
        <v>27</v>
      </c>
      <c r="E380" s="129" t="s">
        <v>27</v>
      </c>
      <c r="F380" s="127" t="str">
        <f t="shared" si="15"/>
        <v>нд</v>
      </c>
      <c r="G380" s="127" t="str">
        <f t="shared" si="16"/>
        <v>нд</v>
      </c>
      <c r="H380" s="128" t="s">
        <v>27</v>
      </c>
    </row>
    <row r="381" spans="1:8" x14ac:dyDescent="0.25">
      <c r="A381" s="49" t="s">
        <v>609</v>
      </c>
      <c r="B381" s="56" t="s">
        <v>610</v>
      </c>
      <c r="C381" s="51" t="s">
        <v>26</v>
      </c>
      <c r="D381" s="52" t="s">
        <v>27</v>
      </c>
      <c r="E381" s="129" t="s">
        <v>27</v>
      </c>
      <c r="F381" s="127" t="str">
        <f t="shared" si="15"/>
        <v>нд</v>
      </c>
      <c r="G381" s="127" t="str">
        <f t="shared" si="16"/>
        <v>нд</v>
      </c>
      <c r="H381" s="128" t="s">
        <v>27</v>
      </c>
    </row>
    <row r="382" spans="1:8" x14ac:dyDescent="0.25">
      <c r="A382" s="49" t="s">
        <v>611</v>
      </c>
      <c r="B382" s="56" t="s">
        <v>612</v>
      </c>
      <c r="C382" s="51" t="s">
        <v>26</v>
      </c>
      <c r="D382" s="52">
        <v>9.2780000000000005</v>
      </c>
      <c r="E382" s="127">
        <v>0</v>
      </c>
      <c r="F382" s="127">
        <f t="shared" si="15"/>
        <v>-9.2780000000000005</v>
      </c>
      <c r="G382" s="127">
        <f t="shared" si="16"/>
        <v>-100</v>
      </c>
      <c r="H382" s="128" t="s">
        <v>27</v>
      </c>
    </row>
    <row r="383" spans="1:8" x14ac:dyDescent="0.25">
      <c r="A383" s="49" t="s">
        <v>613</v>
      </c>
      <c r="B383" s="56" t="s">
        <v>614</v>
      </c>
      <c r="C383" s="51" t="s">
        <v>26</v>
      </c>
      <c r="D383" s="52" t="s">
        <v>27</v>
      </c>
      <c r="E383" s="129" t="s">
        <v>27</v>
      </c>
      <c r="F383" s="127" t="str">
        <f t="shared" si="15"/>
        <v>нд</v>
      </c>
      <c r="G383" s="127" t="str">
        <f t="shared" si="16"/>
        <v>нд</v>
      </c>
      <c r="H383" s="128" t="s">
        <v>27</v>
      </c>
    </row>
    <row r="384" spans="1:8" x14ac:dyDescent="0.25">
      <c r="A384" s="49" t="s">
        <v>615</v>
      </c>
      <c r="B384" s="56" t="s">
        <v>616</v>
      </c>
      <c r="C384" s="51" t="s">
        <v>26</v>
      </c>
      <c r="D384" s="52" t="s">
        <v>27</v>
      </c>
      <c r="E384" s="129" t="s">
        <v>27</v>
      </c>
      <c r="F384" s="127" t="str">
        <f t="shared" si="15"/>
        <v>нд</v>
      </c>
      <c r="G384" s="127" t="str">
        <f t="shared" si="16"/>
        <v>нд</v>
      </c>
      <c r="H384" s="128" t="s">
        <v>27</v>
      </c>
    </row>
    <row r="385" spans="1:8" ht="31.5" x14ac:dyDescent="0.25">
      <c r="A385" s="49" t="s">
        <v>617</v>
      </c>
      <c r="B385" s="56" t="s">
        <v>618</v>
      </c>
      <c r="C385" s="51" t="s">
        <v>26</v>
      </c>
      <c r="D385" s="52" t="s">
        <v>27</v>
      </c>
      <c r="E385" s="129" t="s">
        <v>27</v>
      </c>
      <c r="F385" s="127" t="str">
        <f t="shared" si="15"/>
        <v>нд</v>
      </c>
      <c r="G385" s="127" t="str">
        <f t="shared" si="16"/>
        <v>нд</v>
      </c>
      <c r="H385" s="128" t="s">
        <v>27</v>
      </c>
    </row>
    <row r="386" spans="1:8" x14ac:dyDescent="0.25">
      <c r="A386" s="49" t="s">
        <v>619</v>
      </c>
      <c r="B386" s="56" t="s">
        <v>620</v>
      </c>
      <c r="C386" s="51" t="s">
        <v>26</v>
      </c>
      <c r="D386" s="52" t="s">
        <v>27</v>
      </c>
      <c r="E386" s="129" t="s">
        <v>27</v>
      </c>
      <c r="F386" s="127" t="str">
        <f t="shared" si="15"/>
        <v>нд</v>
      </c>
      <c r="G386" s="127" t="str">
        <f t="shared" si="16"/>
        <v>нд</v>
      </c>
      <c r="H386" s="128" t="s">
        <v>27</v>
      </c>
    </row>
    <row r="387" spans="1:8" x14ac:dyDescent="0.25">
      <c r="A387" s="49" t="s">
        <v>621</v>
      </c>
      <c r="B387" s="56" t="s">
        <v>622</v>
      </c>
      <c r="C387" s="51" t="s">
        <v>26</v>
      </c>
      <c r="D387" s="52" t="s">
        <v>27</v>
      </c>
      <c r="E387" s="129" t="s">
        <v>27</v>
      </c>
      <c r="F387" s="127" t="str">
        <f t="shared" si="15"/>
        <v>нд</v>
      </c>
      <c r="G387" s="127" t="str">
        <f t="shared" si="16"/>
        <v>нд</v>
      </c>
      <c r="H387" s="128" t="s">
        <v>27</v>
      </c>
    </row>
    <row r="388" spans="1:8" x14ac:dyDescent="0.25">
      <c r="A388" s="49" t="s">
        <v>623</v>
      </c>
      <c r="B388" s="56" t="s">
        <v>620</v>
      </c>
      <c r="C388" s="51" t="s">
        <v>26</v>
      </c>
      <c r="D388" s="52" t="s">
        <v>27</v>
      </c>
      <c r="E388" s="129" t="s">
        <v>27</v>
      </c>
      <c r="F388" s="127" t="str">
        <f t="shared" si="15"/>
        <v>нд</v>
      </c>
      <c r="G388" s="127" t="str">
        <f t="shared" si="16"/>
        <v>нд</v>
      </c>
      <c r="H388" s="128" t="s">
        <v>27</v>
      </c>
    </row>
    <row r="389" spans="1:8" x14ac:dyDescent="0.25">
      <c r="A389" s="49" t="s">
        <v>624</v>
      </c>
      <c r="B389" s="56" t="s">
        <v>625</v>
      </c>
      <c r="C389" s="51" t="s">
        <v>26</v>
      </c>
      <c r="D389" s="52" t="s">
        <v>27</v>
      </c>
      <c r="E389" s="129" t="s">
        <v>27</v>
      </c>
      <c r="F389" s="127" t="str">
        <f t="shared" si="15"/>
        <v>нд</v>
      </c>
      <c r="G389" s="127" t="str">
        <f t="shared" si="16"/>
        <v>нд</v>
      </c>
      <c r="H389" s="128" t="s">
        <v>27</v>
      </c>
    </row>
    <row r="390" spans="1:8" x14ac:dyDescent="0.25">
      <c r="A390" s="49" t="s">
        <v>626</v>
      </c>
      <c r="B390" s="56" t="s">
        <v>432</v>
      </c>
      <c r="C390" s="51" t="s">
        <v>26</v>
      </c>
      <c r="D390" s="52" t="s">
        <v>27</v>
      </c>
      <c r="E390" s="129" t="s">
        <v>27</v>
      </c>
      <c r="F390" s="127" t="str">
        <f t="shared" si="15"/>
        <v>нд</v>
      </c>
      <c r="G390" s="127" t="str">
        <f t="shared" si="16"/>
        <v>нд</v>
      </c>
      <c r="H390" s="128" t="s">
        <v>27</v>
      </c>
    </row>
    <row r="391" spans="1:8" ht="31.5" x14ac:dyDescent="0.25">
      <c r="A391" s="49" t="s">
        <v>627</v>
      </c>
      <c r="B391" s="56" t="s">
        <v>628</v>
      </c>
      <c r="C391" s="51" t="s">
        <v>26</v>
      </c>
      <c r="D391" s="52" t="s">
        <v>27</v>
      </c>
      <c r="E391" s="129" t="s">
        <v>27</v>
      </c>
      <c r="F391" s="127" t="str">
        <f t="shared" si="15"/>
        <v>нд</v>
      </c>
      <c r="G391" s="127" t="str">
        <f t="shared" si="16"/>
        <v>нд</v>
      </c>
      <c r="H391" s="128" t="s">
        <v>27</v>
      </c>
    </row>
    <row r="392" spans="1:8" x14ac:dyDescent="0.25">
      <c r="A392" s="49" t="s">
        <v>629</v>
      </c>
      <c r="B392" s="56" t="s">
        <v>51</v>
      </c>
      <c r="C392" s="51" t="s">
        <v>26</v>
      </c>
      <c r="D392" s="52" t="s">
        <v>27</v>
      </c>
      <c r="E392" s="129" t="s">
        <v>27</v>
      </c>
      <c r="F392" s="127" t="str">
        <f t="shared" si="15"/>
        <v>нд</v>
      </c>
      <c r="G392" s="127" t="str">
        <f t="shared" si="16"/>
        <v>нд</v>
      </c>
      <c r="H392" s="128" t="s">
        <v>27</v>
      </c>
    </row>
    <row r="393" spans="1:8" x14ac:dyDescent="0.25">
      <c r="A393" s="49" t="s">
        <v>630</v>
      </c>
      <c r="B393" s="50" t="s">
        <v>53</v>
      </c>
      <c r="C393" s="51" t="s">
        <v>26</v>
      </c>
      <c r="D393" s="52" t="s">
        <v>27</v>
      </c>
      <c r="E393" s="129" t="s">
        <v>27</v>
      </c>
      <c r="F393" s="127" t="str">
        <f t="shared" si="15"/>
        <v>нд</v>
      </c>
      <c r="G393" s="127" t="str">
        <f t="shared" si="16"/>
        <v>нд</v>
      </c>
      <c r="H393" s="128" t="s">
        <v>27</v>
      </c>
    </row>
    <row r="394" spans="1:8" ht="31.5" x14ac:dyDescent="0.25">
      <c r="A394" s="49" t="s">
        <v>32</v>
      </c>
      <c r="B394" s="56" t="s">
        <v>631</v>
      </c>
      <c r="C394" s="51" t="s">
        <v>26</v>
      </c>
      <c r="D394" s="52" t="s">
        <v>27</v>
      </c>
      <c r="E394" s="129" t="s">
        <v>27</v>
      </c>
      <c r="F394" s="57" t="str">
        <f t="shared" si="15"/>
        <v>нд</v>
      </c>
      <c r="G394" s="127" t="str">
        <f t="shared" si="16"/>
        <v>нд</v>
      </c>
      <c r="H394" s="128" t="s">
        <v>27</v>
      </c>
    </row>
    <row r="395" spans="1:8" ht="31.5" x14ac:dyDescent="0.25">
      <c r="A395" s="49" t="s">
        <v>632</v>
      </c>
      <c r="B395" s="56" t="s">
        <v>31</v>
      </c>
      <c r="C395" s="51" t="s">
        <v>26</v>
      </c>
      <c r="D395" s="52" t="s">
        <v>27</v>
      </c>
      <c r="E395" s="129" t="s">
        <v>27</v>
      </c>
      <c r="F395" s="57" t="str">
        <f t="shared" si="15"/>
        <v>нд</v>
      </c>
      <c r="G395" s="127" t="str">
        <f t="shared" si="16"/>
        <v>нд</v>
      </c>
      <c r="H395" s="128" t="s">
        <v>27</v>
      </c>
    </row>
    <row r="396" spans="1:8" ht="31.5" x14ac:dyDescent="0.25">
      <c r="A396" s="49" t="s">
        <v>633</v>
      </c>
      <c r="B396" s="56" t="s">
        <v>33</v>
      </c>
      <c r="C396" s="51" t="s">
        <v>26</v>
      </c>
      <c r="D396" s="52" t="s">
        <v>27</v>
      </c>
      <c r="E396" s="129" t="s">
        <v>27</v>
      </c>
      <c r="F396" s="57" t="str">
        <f t="shared" si="15"/>
        <v>нд</v>
      </c>
      <c r="G396" s="127" t="str">
        <f t="shared" si="16"/>
        <v>нд</v>
      </c>
      <c r="H396" s="128" t="s">
        <v>27</v>
      </c>
    </row>
    <row r="397" spans="1:8" ht="31.5" x14ac:dyDescent="0.25">
      <c r="A397" s="49" t="s">
        <v>634</v>
      </c>
      <c r="B397" s="56" t="s">
        <v>35</v>
      </c>
      <c r="C397" s="51" t="s">
        <v>26</v>
      </c>
      <c r="D397" s="52" t="s">
        <v>27</v>
      </c>
      <c r="E397" s="129" t="s">
        <v>27</v>
      </c>
      <c r="F397" s="57" t="str">
        <f t="shared" si="15"/>
        <v>нд</v>
      </c>
      <c r="G397" s="127" t="str">
        <f t="shared" si="16"/>
        <v>нд</v>
      </c>
      <c r="H397" s="128" t="s">
        <v>27</v>
      </c>
    </row>
    <row r="398" spans="1:8" x14ac:dyDescent="0.25">
      <c r="A398" s="49" t="s">
        <v>34</v>
      </c>
      <c r="B398" s="56" t="s">
        <v>635</v>
      </c>
      <c r="C398" s="51" t="s">
        <v>26</v>
      </c>
      <c r="D398" s="52" t="s">
        <v>27</v>
      </c>
      <c r="E398" s="129" t="s">
        <v>27</v>
      </c>
      <c r="F398" s="57" t="str">
        <f t="shared" si="15"/>
        <v>нд</v>
      </c>
      <c r="G398" s="127" t="str">
        <f t="shared" si="16"/>
        <v>нд</v>
      </c>
      <c r="H398" s="128" t="s">
        <v>27</v>
      </c>
    </row>
    <row r="399" spans="1:8" x14ac:dyDescent="0.25">
      <c r="A399" s="49" t="s">
        <v>36</v>
      </c>
      <c r="B399" s="56" t="s">
        <v>636</v>
      </c>
      <c r="C399" s="51" t="s">
        <v>26</v>
      </c>
      <c r="D399" s="52">
        <f>D400</f>
        <v>4.3838999999999997</v>
      </c>
      <c r="E399" s="57">
        <f>E400</f>
        <v>0</v>
      </c>
      <c r="F399" s="57">
        <f t="shared" si="15"/>
        <v>-4.3838999999999997</v>
      </c>
      <c r="G399" s="127">
        <f t="shared" si="16"/>
        <v>-100</v>
      </c>
      <c r="H399" s="128" t="s">
        <v>27</v>
      </c>
    </row>
    <row r="400" spans="1:8" x14ac:dyDescent="0.25">
      <c r="A400" s="49" t="s">
        <v>637</v>
      </c>
      <c r="B400" s="56" t="s">
        <v>638</v>
      </c>
      <c r="C400" s="51" t="s">
        <v>26</v>
      </c>
      <c r="D400" s="52">
        <f>D406</f>
        <v>4.3838999999999997</v>
      </c>
      <c r="E400" s="127">
        <v>0</v>
      </c>
      <c r="F400" s="127">
        <f t="shared" si="15"/>
        <v>-4.3838999999999997</v>
      </c>
      <c r="G400" s="127">
        <f t="shared" si="16"/>
        <v>-100</v>
      </c>
      <c r="H400" s="128" t="s">
        <v>27</v>
      </c>
    </row>
    <row r="401" spans="1:8" x14ac:dyDescent="0.25">
      <c r="A401" s="49" t="s">
        <v>639</v>
      </c>
      <c r="B401" s="56" t="s">
        <v>640</v>
      </c>
      <c r="C401" s="51" t="s">
        <v>26</v>
      </c>
      <c r="D401" s="52" t="s">
        <v>27</v>
      </c>
      <c r="E401" s="129" t="s">
        <v>27</v>
      </c>
      <c r="F401" s="127" t="str">
        <f t="shared" si="15"/>
        <v>нд</v>
      </c>
      <c r="G401" s="127" t="str">
        <f t="shared" si="16"/>
        <v>нд</v>
      </c>
      <c r="H401" s="128" t="s">
        <v>27</v>
      </c>
    </row>
    <row r="402" spans="1:8" ht="31.5" x14ac:dyDescent="0.25">
      <c r="A402" s="49" t="s">
        <v>641</v>
      </c>
      <c r="B402" s="56" t="s">
        <v>31</v>
      </c>
      <c r="C402" s="51" t="s">
        <v>26</v>
      </c>
      <c r="D402" s="52" t="s">
        <v>27</v>
      </c>
      <c r="E402" s="129" t="s">
        <v>27</v>
      </c>
      <c r="F402" s="127" t="str">
        <f t="shared" si="15"/>
        <v>нд</v>
      </c>
      <c r="G402" s="127" t="str">
        <f t="shared" si="16"/>
        <v>нд</v>
      </c>
      <c r="H402" s="128" t="s">
        <v>27</v>
      </c>
    </row>
    <row r="403" spans="1:8" ht="31.5" x14ac:dyDescent="0.25">
      <c r="A403" s="49" t="s">
        <v>642</v>
      </c>
      <c r="B403" s="56" t="s">
        <v>33</v>
      </c>
      <c r="C403" s="51" t="s">
        <v>26</v>
      </c>
      <c r="D403" s="52" t="s">
        <v>27</v>
      </c>
      <c r="E403" s="129" t="s">
        <v>27</v>
      </c>
      <c r="F403" s="127" t="str">
        <f t="shared" si="15"/>
        <v>нд</v>
      </c>
      <c r="G403" s="127" t="str">
        <f t="shared" si="16"/>
        <v>нд</v>
      </c>
      <c r="H403" s="128" t="s">
        <v>27</v>
      </c>
    </row>
    <row r="404" spans="1:8" ht="31.5" x14ac:dyDescent="0.25">
      <c r="A404" s="49" t="s">
        <v>643</v>
      </c>
      <c r="B404" s="56" t="s">
        <v>35</v>
      </c>
      <c r="C404" s="51" t="s">
        <v>26</v>
      </c>
      <c r="D404" s="52" t="s">
        <v>27</v>
      </c>
      <c r="E404" s="129" t="s">
        <v>27</v>
      </c>
      <c r="F404" s="127" t="str">
        <f t="shared" si="15"/>
        <v>нд</v>
      </c>
      <c r="G404" s="127" t="str">
        <f t="shared" si="16"/>
        <v>нд</v>
      </c>
      <c r="H404" s="128" t="s">
        <v>27</v>
      </c>
    </row>
    <row r="405" spans="1:8" x14ac:dyDescent="0.25">
      <c r="A405" s="49" t="s">
        <v>644</v>
      </c>
      <c r="B405" s="56" t="s">
        <v>418</v>
      </c>
      <c r="C405" s="51" t="s">
        <v>26</v>
      </c>
      <c r="D405" s="52" t="s">
        <v>27</v>
      </c>
      <c r="E405" s="129" t="s">
        <v>27</v>
      </c>
      <c r="F405" s="127" t="str">
        <f t="shared" si="15"/>
        <v>нд</v>
      </c>
      <c r="G405" s="127" t="str">
        <f t="shared" si="16"/>
        <v>нд</v>
      </c>
      <c r="H405" s="128" t="s">
        <v>27</v>
      </c>
    </row>
    <row r="406" spans="1:8" x14ac:dyDescent="0.25">
      <c r="A406" s="49" t="s">
        <v>645</v>
      </c>
      <c r="B406" s="56" t="s">
        <v>421</v>
      </c>
      <c r="C406" s="51" t="s">
        <v>26</v>
      </c>
      <c r="D406" s="52">
        <v>4.3838999999999997</v>
      </c>
      <c r="E406" s="127">
        <f>E400</f>
        <v>0</v>
      </c>
      <c r="F406" s="127">
        <f t="shared" si="15"/>
        <v>-4.3838999999999997</v>
      </c>
      <c r="G406" s="127">
        <f t="shared" si="16"/>
        <v>-100</v>
      </c>
      <c r="H406" s="128" t="s">
        <v>27</v>
      </c>
    </row>
    <row r="407" spans="1:8" x14ac:dyDescent="0.25">
      <c r="A407" s="49" t="s">
        <v>646</v>
      </c>
      <c r="B407" s="56" t="s">
        <v>424</v>
      </c>
      <c r="C407" s="51" t="s">
        <v>26</v>
      </c>
      <c r="D407" s="52" t="s">
        <v>27</v>
      </c>
      <c r="E407" s="129" t="s">
        <v>27</v>
      </c>
      <c r="F407" s="127" t="str">
        <f t="shared" si="15"/>
        <v>нд</v>
      </c>
      <c r="G407" s="127" t="str">
        <f t="shared" si="16"/>
        <v>нд</v>
      </c>
      <c r="H407" s="128" t="s">
        <v>27</v>
      </c>
    </row>
    <row r="408" spans="1:8" x14ac:dyDescent="0.25">
      <c r="A408" s="49" t="s">
        <v>647</v>
      </c>
      <c r="B408" s="56" t="s">
        <v>430</v>
      </c>
      <c r="C408" s="51" t="s">
        <v>26</v>
      </c>
      <c r="D408" s="52" t="s">
        <v>27</v>
      </c>
      <c r="E408" s="129" t="s">
        <v>27</v>
      </c>
      <c r="F408" s="127" t="str">
        <f t="shared" si="15"/>
        <v>нд</v>
      </c>
      <c r="G408" s="127" t="str">
        <f t="shared" si="16"/>
        <v>нд</v>
      </c>
      <c r="H408" s="128" t="s">
        <v>27</v>
      </c>
    </row>
    <row r="409" spans="1:8" x14ac:dyDescent="0.25">
      <c r="A409" s="49" t="s">
        <v>648</v>
      </c>
      <c r="B409" s="56" t="s">
        <v>432</v>
      </c>
      <c r="C409" s="51" t="s">
        <v>26</v>
      </c>
      <c r="D409" s="52" t="s">
        <v>27</v>
      </c>
      <c r="E409" s="129" t="s">
        <v>27</v>
      </c>
      <c r="F409" s="127" t="str">
        <f t="shared" si="15"/>
        <v>нд</v>
      </c>
      <c r="G409" s="127" t="str">
        <f t="shared" si="16"/>
        <v>нд</v>
      </c>
      <c r="H409" s="128" t="s">
        <v>27</v>
      </c>
    </row>
    <row r="410" spans="1:8" ht="31.5" x14ac:dyDescent="0.25">
      <c r="A410" s="49" t="s">
        <v>649</v>
      </c>
      <c r="B410" s="56" t="s">
        <v>435</v>
      </c>
      <c r="C410" s="51" t="s">
        <v>26</v>
      </c>
      <c r="D410" s="52" t="s">
        <v>27</v>
      </c>
      <c r="E410" s="129" t="s">
        <v>27</v>
      </c>
      <c r="F410" s="127" t="str">
        <f t="shared" si="15"/>
        <v>нд</v>
      </c>
      <c r="G410" s="127" t="str">
        <f t="shared" si="16"/>
        <v>нд</v>
      </c>
      <c r="H410" s="128" t="s">
        <v>27</v>
      </c>
    </row>
    <row r="411" spans="1:8" x14ac:dyDescent="0.25">
      <c r="A411" s="49" t="s">
        <v>650</v>
      </c>
      <c r="B411" s="56" t="s">
        <v>51</v>
      </c>
      <c r="C411" s="51" t="s">
        <v>26</v>
      </c>
      <c r="D411" s="52" t="s">
        <v>27</v>
      </c>
      <c r="E411" s="129" t="s">
        <v>27</v>
      </c>
      <c r="F411" s="127" t="str">
        <f t="shared" si="15"/>
        <v>нд</v>
      </c>
      <c r="G411" s="127" t="str">
        <f t="shared" si="16"/>
        <v>нд</v>
      </c>
      <c r="H411" s="128" t="s">
        <v>27</v>
      </c>
    </row>
    <row r="412" spans="1:8" x14ac:dyDescent="0.25">
      <c r="A412" s="49" t="s">
        <v>651</v>
      </c>
      <c r="B412" s="50" t="s">
        <v>53</v>
      </c>
      <c r="C412" s="51" t="s">
        <v>26</v>
      </c>
      <c r="D412" s="52" t="s">
        <v>27</v>
      </c>
      <c r="E412" s="129" t="s">
        <v>27</v>
      </c>
      <c r="F412" s="127" t="str">
        <f t="shared" si="15"/>
        <v>нд</v>
      </c>
      <c r="G412" s="127" t="str">
        <f t="shared" si="16"/>
        <v>нд</v>
      </c>
      <c r="H412" s="128" t="s">
        <v>27</v>
      </c>
    </row>
    <row r="413" spans="1:8" x14ac:dyDescent="0.25">
      <c r="A413" s="49" t="s">
        <v>652</v>
      </c>
      <c r="B413" s="56" t="s">
        <v>653</v>
      </c>
      <c r="C413" s="51" t="s">
        <v>26</v>
      </c>
      <c r="D413" s="52" t="s">
        <v>27</v>
      </c>
      <c r="E413" s="129" t="s">
        <v>27</v>
      </c>
      <c r="F413" s="57" t="str">
        <f t="shared" si="15"/>
        <v>нд</v>
      </c>
      <c r="G413" s="127" t="str">
        <f t="shared" si="16"/>
        <v>нд</v>
      </c>
      <c r="H413" s="128" t="s">
        <v>27</v>
      </c>
    </row>
    <row r="414" spans="1:8" x14ac:dyDescent="0.25">
      <c r="A414" s="49" t="s">
        <v>654</v>
      </c>
      <c r="B414" s="56" t="s">
        <v>655</v>
      </c>
      <c r="C414" s="51" t="s">
        <v>26</v>
      </c>
      <c r="D414" s="52" t="s">
        <v>27</v>
      </c>
      <c r="E414" s="129" t="s">
        <v>27</v>
      </c>
      <c r="F414" s="57" t="str">
        <f t="shared" si="15"/>
        <v>нд</v>
      </c>
      <c r="G414" s="127" t="str">
        <f t="shared" si="16"/>
        <v>нд</v>
      </c>
      <c r="H414" s="128" t="s">
        <v>27</v>
      </c>
    </row>
    <row r="415" spans="1:8" x14ac:dyDescent="0.25">
      <c r="A415" s="49" t="s">
        <v>656</v>
      </c>
      <c r="B415" s="56" t="s">
        <v>640</v>
      </c>
      <c r="C415" s="51" t="s">
        <v>26</v>
      </c>
      <c r="D415" s="52" t="s">
        <v>27</v>
      </c>
      <c r="E415" s="129" t="s">
        <v>27</v>
      </c>
      <c r="F415" s="57" t="str">
        <f t="shared" si="15"/>
        <v>нд</v>
      </c>
      <c r="G415" s="127" t="str">
        <f t="shared" si="16"/>
        <v>нд</v>
      </c>
      <c r="H415" s="128" t="s">
        <v>27</v>
      </c>
    </row>
    <row r="416" spans="1:8" ht="31.5" x14ac:dyDescent="0.25">
      <c r="A416" s="49" t="s">
        <v>657</v>
      </c>
      <c r="B416" s="56" t="s">
        <v>31</v>
      </c>
      <c r="C416" s="51" t="s">
        <v>26</v>
      </c>
      <c r="D416" s="52" t="s">
        <v>27</v>
      </c>
      <c r="E416" s="129" t="s">
        <v>27</v>
      </c>
      <c r="F416" s="57" t="str">
        <f t="shared" si="15"/>
        <v>нд</v>
      </c>
      <c r="G416" s="127" t="str">
        <f t="shared" si="16"/>
        <v>нд</v>
      </c>
      <c r="H416" s="128" t="s">
        <v>27</v>
      </c>
    </row>
    <row r="417" spans="1:10" ht="31.5" x14ac:dyDescent="0.25">
      <c r="A417" s="49" t="s">
        <v>658</v>
      </c>
      <c r="B417" s="56" t="s">
        <v>33</v>
      </c>
      <c r="C417" s="51" t="s">
        <v>26</v>
      </c>
      <c r="D417" s="52" t="s">
        <v>27</v>
      </c>
      <c r="E417" s="129" t="s">
        <v>27</v>
      </c>
      <c r="F417" s="57" t="str">
        <f t="shared" si="15"/>
        <v>нд</v>
      </c>
      <c r="G417" s="127" t="str">
        <f t="shared" si="16"/>
        <v>нд</v>
      </c>
      <c r="H417" s="128" t="s">
        <v>27</v>
      </c>
    </row>
    <row r="418" spans="1:10" ht="31.5" x14ac:dyDescent="0.25">
      <c r="A418" s="49" t="s">
        <v>659</v>
      </c>
      <c r="B418" s="56" t="s">
        <v>35</v>
      </c>
      <c r="C418" s="51" t="s">
        <v>26</v>
      </c>
      <c r="D418" s="52" t="s">
        <v>27</v>
      </c>
      <c r="E418" s="129" t="s">
        <v>27</v>
      </c>
      <c r="F418" s="57" t="str">
        <f t="shared" si="15"/>
        <v>нд</v>
      </c>
      <c r="G418" s="127" t="str">
        <f t="shared" si="16"/>
        <v>нд</v>
      </c>
      <c r="H418" s="128" t="s">
        <v>27</v>
      </c>
    </row>
    <row r="419" spans="1:10" x14ac:dyDescent="0.25">
      <c r="A419" s="49" t="s">
        <v>660</v>
      </c>
      <c r="B419" s="56" t="s">
        <v>418</v>
      </c>
      <c r="C419" s="51" t="s">
        <v>26</v>
      </c>
      <c r="D419" s="52" t="s">
        <v>27</v>
      </c>
      <c r="E419" s="129" t="s">
        <v>27</v>
      </c>
      <c r="F419" s="57" t="str">
        <f t="shared" si="15"/>
        <v>нд</v>
      </c>
      <c r="G419" s="127" t="str">
        <f t="shared" si="16"/>
        <v>нд</v>
      </c>
      <c r="H419" s="128" t="s">
        <v>27</v>
      </c>
    </row>
    <row r="420" spans="1:10" x14ac:dyDescent="0.25">
      <c r="A420" s="49" t="s">
        <v>661</v>
      </c>
      <c r="B420" s="56" t="s">
        <v>421</v>
      </c>
      <c r="C420" s="51" t="s">
        <v>26</v>
      </c>
      <c r="D420" s="52" t="s">
        <v>27</v>
      </c>
      <c r="E420" s="129" t="s">
        <v>27</v>
      </c>
      <c r="F420" s="57" t="str">
        <f t="shared" si="15"/>
        <v>нд</v>
      </c>
      <c r="G420" s="127" t="str">
        <f t="shared" si="16"/>
        <v>нд</v>
      </c>
      <c r="H420" s="128" t="s">
        <v>27</v>
      </c>
    </row>
    <row r="421" spans="1:10" x14ac:dyDescent="0.25">
      <c r="A421" s="49" t="s">
        <v>662</v>
      </c>
      <c r="B421" s="56" t="s">
        <v>424</v>
      </c>
      <c r="C421" s="51" t="s">
        <v>26</v>
      </c>
      <c r="D421" s="52" t="s">
        <v>27</v>
      </c>
      <c r="E421" s="129" t="s">
        <v>27</v>
      </c>
      <c r="F421" s="57" t="str">
        <f t="shared" si="15"/>
        <v>нд</v>
      </c>
      <c r="G421" s="127" t="str">
        <f t="shared" si="16"/>
        <v>нд</v>
      </c>
      <c r="H421" s="128" t="s">
        <v>27</v>
      </c>
    </row>
    <row r="422" spans="1:10" x14ac:dyDescent="0.25">
      <c r="A422" s="49" t="s">
        <v>663</v>
      </c>
      <c r="B422" s="56" t="s">
        <v>430</v>
      </c>
      <c r="C422" s="51" t="s">
        <v>26</v>
      </c>
      <c r="D422" s="52" t="s">
        <v>27</v>
      </c>
      <c r="E422" s="129" t="s">
        <v>27</v>
      </c>
      <c r="F422" s="57" t="str">
        <f t="shared" si="15"/>
        <v>нд</v>
      </c>
      <c r="G422" s="127" t="str">
        <f t="shared" si="16"/>
        <v>нд</v>
      </c>
      <c r="H422" s="128" t="s">
        <v>27</v>
      </c>
    </row>
    <row r="423" spans="1:10" x14ac:dyDescent="0.25">
      <c r="A423" s="49" t="s">
        <v>664</v>
      </c>
      <c r="B423" s="56" t="s">
        <v>432</v>
      </c>
      <c r="C423" s="51" t="s">
        <v>26</v>
      </c>
      <c r="D423" s="52" t="s">
        <v>27</v>
      </c>
      <c r="E423" s="129" t="s">
        <v>27</v>
      </c>
      <c r="F423" s="57" t="str">
        <f t="shared" si="15"/>
        <v>нд</v>
      </c>
      <c r="G423" s="127" t="str">
        <f t="shared" si="16"/>
        <v>нд</v>
      </c>
      <c r="H423" s="128" t="s">
        <v>27</v>
      </c>
    </row>
    <row r="424" spans="1:10" ht="31.5" x14ac:dyDescent="0.25">
      <c r="A424" s="49" t="s">
        <v>665</v>
      </c>
      <c r="B424" s="56" t="s">
        <v>435</v>
      </c>
      <c r="C424" s="51" t="s">
        <v>26</v>
      </c>
      <c r="D424" s="52" t="s">
        <v>27</v>
      </c>
      <c r="E424" s="129" t="s">
        <v>27</v>
      </c>
      <c r="F424" s="57" t="str">
        <f t="shared" si="15"/>
        <v>нд</v>
      </c>
      <c r="G424" s="127" t="str">
        <f t="shared" si="16"/>
        <v>нд</v>
      </c>
      <c r="H424" s="128" t="s">
        <v>27</v>
      </c>
    </row>
    <row r="425" spans="1:10" x14ac:dyDescent="0.25">
      <c r="A425" s="49" t="s">
        <v>666</v>
      </c>
      <c r="B425" s="50" t="s">
        <v>51</v>
      </c>
      <c r="C425" s="51" t="s">
        <v>26</v>
      </c>
      <c r="D425" s="52" t="s">
        <v>27</v>
      </c>
      <c r="E425" s="129" t="s">
        <v>27</v>
      </c>
      <c r="F425" s="57" t="str">
        <f t="shared" si="15"/>
        <v>нд</v>
      </c>
      <c r="G425" s="127" t="str">
        <f t="shared" si="16"/>
        <v>нд</v>
      </c>
      <c r="H425" s="128" t="s">
        <v>27</v>
      </c>
    </row>
    <row r="426" spans="1:10" x14ac:dyDescent="0.25">
      <c r="A426" s="49" t="s">
        <v>667</v>
      </c>
      <c r="B426" s="50" t="s">
        <v>53</v>
      </c>
      <c r="C426" s="51" t="s">
        <v>26</v>
      </c>
      <c r="D426" s="52" t="s">
        <v>27</v>
      </c>
      <c r="E426" s="129" t="s">
        <v>27</v>
      </c>
      <c r="F426" s="57" t="str">
        <f t="shared" si="15"/>
        <v>нд</v>
      </c>
      <c r="G426" s="127" t="str">
        <f t="shared" si="16"/>
        <v>нд</v>
      </c>
      <c r="H426" s="128" t="s">
        <v>27</v>
      </c>
    </row>
    <row r="427" spans="1:10" x14ac:dyDescent="0.25">
      <c r="A427" s="49" t="s">
        <v>38</v>
      </c>
      <c r="B427" s="56" t="s">
        <v>668</v>
      </c>
      <c r="C427" s="51" t="s">
        <v>26</v>
      </c>
      <c r="D427" s="52" t="s">
        <v>27</v>
      </c>
      <c r="E427" s="53" t="s">
        <v>27</v>
      </c>
      <c r="F427" s="57" t="str">
        <f t="shared" si="15"/>
        <v>нд</v>
      </c>
      <c r="G427" s="127" t="str">
        <f t="shared" si="16"/>
        <v>нд</v>
      </c>
      <c r="H427" s="128" t="s">
        <v>27</v>
      </c>
    </row>
    <row r="428" spans="1:10" x14ac:dyDescent="0.25">
      <c r="A428" s="49" t="s">
        <v>40</v>
      </c>
      <c r="B428" s="56" t="s">
        <v>669</v>
      </c>
      <c r="C428" s="51" t="s">
        <v>26</v>
      </c>
      <c r="D428" s="52" t="s">
        <v>27</v>
      </c>
      <c r="E428" s="53" t="s">
        <v>27</v>
      </c>
      <c r="F428" s="57" t="str">
        <f t="shared" si="15"/>
        <v>нд</v>
      </c>
      <c r="G428" s="127" t="str">
        <f t="shared" si="16"/>
        <v>нд</v>
      </c>
      <c r="H428" s="128" t="s">
        <v>27</v>
      </c>
    </row>
    <row r="429" spans="1:10" ht="18.75" x14ac:dyDescent="0.3">
      <c r="A429" s="49" t="s">
        <v>670</v>
      </c>
      <c r="B429" s="56" t="s">
        <v>671</v>
      </c>
      <c r="C429" s="51" t="s">
        <v>26</v>
      </c>
      <c r="D429" s="52" t="s">
        <v>27</v>
      </c>
      <c r="E429" s="53" t="s">
        <v>27</v>
      </c>
      <c r="F429" s="57" t="str">
        <f t="shared" si="15"/>
        <v>нд</v>
      </c>
      <c r="G429" s="127" t="str">
        <f t="shared" si="16"/>
        <v>нд</v>
      </c>
      <c r="H429" s="128" t="s">
        <v>27</v>
      </c>
      <c r="I429" s="130"/>
      <c r="J429" s="131"/>
    </row>
    <row r="430" spans="1:10" x14ac:dyDescent="0.25">
      <c r="A430" s="49" t="s">
        <v>672</v>
      </c>
      <c r="B430" s="56" t="s">
        <v>673</v>
      </c>
      <c r="C430" s="51" t="s">
        <v>26</v>
      </c>
      <c r="D430" s="52" t="s">
        <v>27</v>
      </c>
      <c r="E430" s="53" t="s">
        <v>27</v>
      </c>
      <c r="F430" s="57" t="str">
        <f t="shared" si="15"/>
        <v>нд</v>
      </c>
      <c r="G430" s="127" t="str">
        <f t="shared" si="16"/>
        <v>нд</v>
      </c>
      <c r="H430" s="128" t="s">
        <v>27</v>
      </c>
      <c r="I430" s="132"/>
    </row>
    <row r="431" spans="1:10" x14ac:dyDescent="0.25">
      <c r="A431" s="49" t="s">
        <v>56</v>
      </c>
      <c r="B431" s="126" t="s">
        <v>674</v>
      </c>
      <c r="C431" s="51" t="s">
        <v>26</v>
      </c>
      <c r="D431" s="52" t="s">
        <v>27</v>
      </c>
      <c r="E431" s="53" t="s">
        <v>27</v>
      </c>
      <c r="F431" s="57" t="str">
        <f t="shared" si="15"/>
        <v>нд</v>
      </c>
      <c r="G431" s="127" t="str">
        <f t="shared" si="16"/>
        <v>нд</v>
      </c>
      <c r="H431" s="128" t="s">
        <v>27</v>
      </c>
    </row>
    <row r="432" spans="1:10" x14ac:dyDescent="0.25">
      <c r="A432" s="49" t="s">
        <v>58</v>
      </c>
      <c r="B432" s="56" t="s">
        <v>675</v>
      </c>
      <c r="C432" s="51" t="s">
        <v>26</v>
      </c>
      <c r="D432" s="52" t="s">
        <v>27</v>
      </c>
      <c r="E432" s="53" t="s">
        <v>27</v>
      </c>
      <c r="F432" s="57" t="str">
        <f t="shared" si="15"/>
        <v>нд</v>
      </c>
      <c r="G432" s="127" t="str">
        <f t="shared" si="16"/>
        <v>нд</v>
      </c>
      <c r="H432" s="128" t="s">
        <v>27</v>
      </c>
    </row>
    <row r="433" spans="1:8" x14ac:dyDescent="0.25">
      <c r="A433" s="49" t="s">
        <v>62</v>
      </c>
      <c r="B433" s="56" t="s">
        <v>676</v>
      </c>
      <c r="C433" s="51" t="s">
        <v>26</v>
      </c>
      <c r="D433" s="52" t="s">
        <v>27</v>
      </c>
      <c r="E433" s="53" t="s">
        <v>27</v>
      </c>
      <c r="F433" s="57" t="str">
        <f t="shared" si="15"/>
        <v>нд</v>
      </c>
      <c r="G433" s="127" t="str">
        <f t="shared" si="16"/>
        <v>нд</v>
      </c>
      <c r="H433" s="128" t="s">
        <v>27</v>
      </c>
    </row>
    <row r="434" spans="1:8" x14ac:dyDescent="0.25">
      <c r="A434" s="49" t="s">
        <v>63</v>
      </c>
      <c r="B434" s="56" t="s">
        <v>677</v>
      </c>
      <c r="C434" s="51" t="s">
        <v>26</v>
      </c>
      <c r="D434" s="52" t="s">
        <v>27</v>
      </c>
      <c r="E434" s="53" t="s">
        <v>27</v>
      </c>
      <c r="F434" s="57" t="str">
        <f t="shared" si="15"/>
        <v>нд</v>
      </c>
      <c r="G434" s="127" t="str">
        <f t="shared" si="16"/>
        <v>нд</v>
      </c>
      <c r="H434" s="128" t="s">
        <v>27</v>
      </c>
    </row>
    <row r="435" spans="1:8" x14ac:dyDescent="0.25">
      <c r="A435" s="49" t="s">
        <v>65</v>
      </c>
      <c r="B435" s="56" t="s">
        <v>678</v>
      </c>
      <c r="C435" s="51" t="s">
        <v>26</v>
      </c>
      <c r="D435" s="52" t="s">
        <v>27</v>
      </c>
      <c r="E435" s="53" t="s">
        <v>27</v>
      </c>
      <c r="F435" s="57" t="str">
        <f t="shared" si="15"/>
        <v>нд</v>
      </c>
      <c r="G435" s="127" t="str">
        <f t="shared" si="16"/>
        <v>нд</v>
      </c>
      <c r="H435" s="128" t="s">
        <v>27</v>
      </c>
    </row>
    <row r="436" spans="1:8" x14ac:dyDescent="0.25">
      <c r="A436" s="49" t="s">
        <v>66</v>
      </c>
      <c r="B436" s="56" t="s">
        <v>679</v>
      </c>
      <c r="C436" s="51" t="s">
        <v>26</v>
      </c>
      <c r="D436" s="52" t="s">
        <v>27</v>
      </c>
      <c r="E436" s="53" t="s">
        <v>27</v>
      </c>
      <c r="F436" s="57" t="str">
        <f t="shared" si="15"/>
        <v>нд</v>
      </c>
      <c r="G436" s="127" t="str">
        <f t="shared" si="16"/>
        <v>нд</v>
      </c>
      <c r="H436" s="128" t="s">
        <v>27</v>
      </c>
    </row>
    <row r="437" spans="1:8" x14ac:dyDescent="0.25">
      <c r="A437" s="49" t="s">
        <v>106</v>
      </c>
      <c r="B437" s="56" t="s">
        <v>317</v>
      </c>
      <c r="C437" s="51" t="s">
        <v>26</v>
      </c>
      <c r="D437" s="52" t="s">
        <v>27</v>
      </c>
      <c r="E437" s="53" t="s">
        <v>27</v>
      </c>
      <c r="F437" s="57" t="str">
        <f t="shared" ref="F437:F500" si="17">IFERROR(E437-D437,"нд")</f>
        <v>нд</v>
      </c>
      <c r="G437" s="127" t="str">
        <f t="shared" ref="G437:G500" si="18">IFERROR(F437/D437*100,"нд")</f>
        <v>нд</v>
      </c>
      <c r="H437" s="128" t="s">
        <v>27</v>
      </c>
    </row>
    <row r="438" spans="1:8" x14ac:dyDescent="0.25">
      <c r="A438" s="49" t="s">
        <v>680</v>
      </c>
      <c r="B438" s="56" t="s">
        <v>681</v>
      </c>
      <c r="C438" s="51" t="s">
        <v>26</v>
      </c>
      <c r="D438" s="52" t="s">
        <v>27</v>
      </c>
      <c r="E438" s="111" t="s">
        <v>27</v>
      </c>
      <c r="F438" s="127" t="str">
        <f t="shared" si="17"/>
        <v>нд</v>
      </c>
      <c r="G438" s="127" t="str">
        <f t="shared" si="18"/>
        <v>нд</v>
      </c>
      <c r="H438" s="128" t="s">
        <v>27</v>
      </c>
    </row>
    <row r="439" spans="1:8" x14ac:dyDescent="0.25">
      <c r="A439" s="49" t="s">
        <v>109</v>
      </c>
      <c r="B439" s="56" t="s">
        <v>319</v>
      </c>
      <c r="C439" s="51" t="s">
        <v>26</v>
      </c>
      <c r="D439" s="52" t="s">
        <v>27</v>
      </c>
      <c r="E439" s="111" t="s">
        <v>27</v>
      </c>
      <c r="F439" s="127" t="str">
        <f t="shared" si="17"/>
        <v>нд</v>
      </c>
      <c r="G439" s="127" t="str">
        <f t="shared" si="18"/>
        <v>нд</v>
      </c>
      <c r="H439" s="128" t="s">
        <v>27</v>
      </c>
    </row>
    <row r="440" spans="1:8" ht="31.5" x14ac:dyDescent="0.25">
      <c r="A440" s="49" t="s">
        <v>682</v>
      </c>
      <c r="B440" s="56" t="s">
        <v>683</v>
      </c>
      <c r="C440" s="51" t="s">
        <v>26</v>
      </c>
      <c r="D440" s="52" t="s">
        <v>27</v>
      </c>
      <c r="E440" s="111" t="s">
        <v>27</v>
      </c>
      <c r="F440" s="127" t="str">
        <f t="shared" si="17"/>
        <v>нд</v>
      </c>
      <c r="G440" s="127" t="str">
        <f t="shared" si="18"/>
        <v>нд</v>
      </c>
      <c r="H440" s="128" t="s">
        <v>27</v>
      </c>
    </row>
    <row r="441" spans="1:8" x14ac:dyDescent="0.25">
      <c r="A441" s="49" t="s">
        <v>67</v>
      </c>
      <c r="B441" s="56" t="s">
        <v>684</v>
      </c>
      <c r="C441" s="51" t="s">
        <v>26</v>
      </c>
      <c r="D441" s="52" t="s">
        <v>27</v>
      </c>
      <c r="E441" s="53" t="s">
        <v>27</v>
      </c>
      <c r="F441" s="57" t="str">
        <f t="shared" si="17"/>
        <v>нд</v>
      </c>
      <c r="G441" s="127" t="str">
        <f t="shared" si="18"/>
        <v>нд</v>
      </c>
      <c r="H441" s="128" t="s">
        <v>27</v>
      </c>
    </row>
    <row r="442" spans="1:8" ht="16.5" thickBot="1" x14ac:dyDescent="0.3">
      <c r="A442" s="62" t="s">
        <v>68</v>
      </c>
      <c r="B442" s="133" t="s">
        <v>685</v>
      </c>
      <c r="C442" s="51" t="s">
        <v>26</v>
      </c>
      <c r="D442" s="65" t="s">
        <v>27</v>
      </c>
      <c r="E442" s="72" t="s">
        <v>27</v>
      </c>
      <c r="F442" s="73" t="str">
        <f t="shared" si="17"/>
        <v>нд</v>
      </c>
      <c r="G442" s="134" t="str">
        <f t="shared" si="18"/>
        <v>нд</v>
      </c>
      <c r="H442" s="135" t="s">
        <v>27</v>
      </c>
    </row>
    <row r="443" spans="1:8" x14ac:dyDescent="0.25">
      <c r="A443" s="42" t="s">
        <v>127</v>
      </c>
      <c r="B443" s="43" t="s">
        <v>120</v>
      </c>
      <c r="C443" s="136" t="s">
        <v>236</v>
      </c>
      <c r="D443" s="137" t="s">
        <v>27</v>
      </c>
      <c r="E443" s="138" t="s">
        <v>27</v>
      </c>
      <c r="F443" s="139" t="str">
        <f t="shared" si="17"/>
        <v>нд</v>
      </c>
      <c r="G443" s="46" t="str">
        <f t="shared" si="18"/>
        <v>нд</v>
      </c>
      <c r="H443" s="48" t="s">
        <v>27</v>
      </c>
    </row>
    <row r="444" spans="1:8" ht="47.25" x14ac:dyDescent="0.25">
      <c r="A444" s="49" t="s">
        <v>686</v>
      </c>
      <c r="B444" s="56" t="s">
        <v>687</v>
      </c>
      <c r="C444" s="51" t="s">
        <v>26</v>
      </c>
      <c r="D444" s="140" t="s">
        <v>27</v>
      </c>
      <c r="E444" s="111" t="s">
        <v>27</v>
      </c>
      <c r="F444" s="127" t="str">
        <f t="shared" si="17"/>
        <v>нд</v>
      </c>
      <c r="G444" s="57" t="str">
        <f t="shared" si="18"/>
        <v>нд</v>
      </c>
      <c r="H444" s="55" t="s">
        <v>27</v>
      </c>
    </row>
    <row r="445" spans="1:8" x14ac:dyDescent="0.25">
      <c r="A445" s="49" t="s">
        <v>130</v>
      </c>
      <c r="B445" s="56" t="s">
        <v>688</v>
      </c>
      <c r="C445" s="51" t="s">
        <v>26</v>
      </c>
      <c r="D445" s="140" t="s">
        <v>27</v>
      </c>
      <c r="E445" s="111" t="s">
        <v>27</v>
      </c>
      <c r="F445" s="127" t="str">
        <f t="shared" si="17"/>
        <v>нд</v>
      </c>
      <c r="G445" s="57" t="str">
        <f t="shared" si="18"/>
        <v>нд</v>
      </c>
      <c r="H445" s="55" t="s">
        <v>27</v>
      </c>
    </row>
    <row r="446" spans="1:8" x14ac:dyDescent="0.25">
      <c r="A446" s="49" t="s">
        <v>131</v>
      </c>
      <c r="B446" s="56" t="s">
        <v>689</v>
      </c>
      <c r="C446" s="51" t="s">
        <v>26</v>
      </c>
      <c r="D446" s="140" t="s">
        <v>27</v>
      </c>
      <c r="E446" s="111" t="s">
        <v>27</v>
      </c>
      <c r="F446" s="127" t="str">
        <f t="shared" si="17"/>
        <v>нд</v>
      </c>
      <c r="G446" s="57" t="str">
        <f t="shared" si="18"/>
        <v>нд</v>
      </c>
      <c r="H446" s="55" t="s">
        <v>27</v>
      </c>
    </row>
    <row r="447" spans="1:8" x14ac:dyDescent="0.25">
      <c r="A447" s="49" t="s">
        <v>132</v>
      </c>
      <c r="B447" s="56" t="s">
        <v>690</v>
      </c>
      <c r="C447" s="51" t="s">
        <v>26</v>
      </c>
      <c r="D447" s="140" t="s">
        <v>27</v>
      </c>
      <c r="E447" s="111" t="s">
        <v>27</v>
      </c>
      <c r="F447" s="127" t="str">
        <f t="shared" si="17"/>
        <v>нд</v>
      </c>
      <c r="G447" s="57" t="str">
        <f t="shared" si="18"/>
        <v>нд</v>
      </c>
      <c r="H447" s="55" t="s">
        <v>27</v>
      </c>
    </row>
    <row r="448" spans="1:8" ht="31.5" x14ac:dyDescent="0.25">
      <c r="A448" s="49" t="s">
        <v>133</v>
      </c>
      <c r="B448" s="56" t="s">
        <v>691</v>
      </c>
      <c r="C448" s="141" t="s">
        <v>236</v>
      </c>
      <c r="D448" s="142" t="s">
        <v>27</v>
      </c>
      <c r="E448" s="111" t="s">
        <v>27</v>
      </c>
      <c r="F448" s="127" t="str">
        <f t="shared" si="17"/>
        <v>нд</v>
      </c>
      <c r="G448" s="57" t="str">
        <f t="shared" si="18"/>
        <v>нд</v>
      </c>
      <c r="H448" s="55" t="s">
        <v>27</v>
      </c>
    </row>
    <row r="449" spans="1:8" x14ac:dyDescent="0.25">
      <c r="A449" s="49" t="s">
        <v>692</v>
      </c>
      <c r="B449" s="56" t="s">
        <v>693</v>
      </c>
      <c r="C449" s="51" t="s">
        <v>26</v>
      </c>
      <c r="D449" s="140" t="s">
        <v>27</v>
      </c>
      <c r="E449" s="111" t="s">
        <v>27</v>
      </c>
      <c r="F449" s="127" t="str">
        <f t="shared" si="17"/>
        <v>нд</v>
      </c>
      <c r="G449" s="57" t="str">
        <f t="shared" si="18"/>
        <v>нд</v>
      </c>
      <c r="H449" s="55" t="s">
        <v>27</v>
      </c>
    </row>
    <row r="450" spans="1:8" x14ac:dyDescent="0.25">
      <c r="A450" s="49" t="s">
        <v>694</v>
      </c>
      <c r="B450" s="56" t="s">
        <v>695</v>
      </c>
      <c r="C450" s="51" t="s">
        <v>26</v>
      </c>
      <c r="D450" s="140" t="s">
        <v>27</v>
      </c>
      <c r="E450" s="111" t="s">
        <v>27</v>
      </c>
      <c r="F450" s="127" t="str">
        <f t="shared" si="17"/>
        <v>нд</v>
      </c>
      <c r="G450" s="57" t="str">
        <f t="shared" si="18"/>
        <v>нд</v>
      </c>
      <c r="H450" s="55" t="s">
        <v>27</v>
      </c>
    </row>
    <row r="451" spans="1:8" ht="16.5" thickBot="1" x14ac:dyDescent="0.3">
      <c r="A451" s="69" t="s">
        <v>696</v>
      </c>
      <c r="B451" s="82" t="s">
        <v>697</v>
      </c>
      <c r="C451" s="59" t="s">
        <v>26</v>
      </c>
      <c r="D451" s="91" t="s">
        <v>27</v>
      </c>
      <c r="E451" s="143" t="s">
        <v>27</v>
      </c>
      <c r="F451" s="144" t="str">
        <f t="shared" si="17"/>
        <v>нд</v>
      </c>
      <c r="G451" s="73" t="str">
        <f t="shared" si="18"/>
        <v>нд</v>
      </c>
      <c r="H451" s="74" t="s">
        <v>27</v>
      </c>
    </row>
    <row r="452" spans="1:8" x14ac:dyDescent="0.25">
      <c r="A452" s="145"/>
      <c r="B452" s="146"/>
      <c r="C452" s="147"/>
      <c r="D452" s="148"/>
      <c r="E452" s="148"/>
      <c r="F452" s="148"/>
      <c r="G452" s="149"/>
      <c r="H452" s="146"/>
    </row>
    <row r="453" spans="1:8" x14ac:dyDescent="0.25">
      <c r="A453" s="145"/>
      <c r="B453" s="146"/>
      <c r="C453" s="147"/>
      <c r="D453" s="148"/>
      <c r="E453" s="148"/>
      <c r="F453" s="148"/>
      <c r="G453" s="149"/>
      <c r="H453" s="146"/>
    </row>
    <row r="454" spans="1:8" x14ac:dyDescent="0.25">
      <c r="A454" s="150" t="s">
        <v>698</v>
      </c>
      <c r="B454" s="146"/>
      <c r="C454" s="147"/>
      <c r="D454" s="148"/>
      <c r="E454" s="148"/>
      <c r="F454" s="148"/>
      <c r="G454" s="149"/>
      <c r="H454" s="146"/>
    </row>
    <row r="455" spans="1:8" x14ac:dyDescent="0.25">
      <c r="A455" s="151" t="s">
        <v>699</v>
      </c>
      <c r="B455" s="151"/>
      <c r="C455" s="151"/>
      <c r="D455" s="151"/>
      <c r="E455" s="151"/>
      <c r="F455" s="151"/>
      <c r="G455" s="151"/>
      <c r="H455" s="151"/>
    </row>
    <row r="456" spans="1:8" x14ac:dyDescent="0.25">
      <c r="A456" s="151" t="s">
        <v>700</v>
      </c>
      <c r="B456" s="151"/>
      <c r="C456" s="151"/>
      <c r="D456" s="151"/>
      <c r="E456" s="151"/>
      <c r="F456" s="151"/>
      <c r="G456" s="151"/>
      <c r="H456" s="151"/>
    </row>
    <row r="457" spans="1:8" x14ac:dyDescent="0.25">
      <c r="A457" s="151" t="s">
        <v>701</v>
      </c>
      <c r="B457" s="151"/>
      <c r="C457" s="151"/>
      <c r="D457" s="151"/>
      <c r="E457" s="151"/>
      <c r="F457" s="151"/>
      <c r="G457" s="151"/>
      <c r="H457" s="151"/>
    </row>
    <row r="458" spans="1:8" x14ac:dyDescent="0.25">
      <c r="A458" s="152" t="s">
        <v>702</v>
      </c>
      <c r="B458" s="152"/>
      <c r="C458" s="152"/>
      <c r="D458" s="152"/>
      <c r="E458" s="152"/>
      <c r="F458" s="152"/>
      <c r="G458" s="152"/>
      <c r="H458" s="152"/>
    </row>
    <row r="459" spans="1:8" x14ac:dyDescent="0.25">
      <c r="A459" s="153" t="s">
        <v>703</v>
      </c>
      <c r="B459" s="153"/>
      <c r="C459" s="153"/>
      <c r="D459" s="153"/>
      <c r="E459" s="153"/>
      <c r="F459" s="153"/>
      <c r="G459" s="153"/>
      <c r="H459" s="153"/>
    </row>
  </sheetData>
  <mergeCells count="29">
    <mergeCell ref="A373:B373"/>
    <mergeCell ref="A455:H455"/>
    <mergeCell ref="A456:H456"/>
    <mergeCell ref="A457:H457"/>
    <mergeCell ref="A458:H458"/>
    <mergeCell ref="A459:H459"/>
    <mergeCell ref="A22:H22"/>
    <mergeCell ref="A166:H166"/>
    <mergeCell ref="A318:H318"/>
    <mergeCell ref="A368:H369"/>
    <mergeCell ref="A370:A371"/>
    <mergeCell ref="B370:B371"/>
    <mergeCell ref="C370:C371"/>
    <mergeCell ref="D370:E370"/>
    <mergeCell ref="F370:G370"/>
    <mergeCell ref="H370:H371"/>
    <mergeCell ref="A18:H18"/>
    <mergeCell ref="A19:A20"/>
    <mergeCell ref="B19:B20"/>
    <mergeCell ref="C19:C20"/>
    <mergeCell ref="D19:E19"/>
    <mergeCell ref="F19:G19"/>
    <mergeCell ref="H19:H20"/>
    <mergeCell ref="G1:H1"/>
    <mergeCell ref="G2:H2"/>
    <mergeCell ref="G3:H3"/>
    <mergeCell ref="A6:H7"/>
    <mergeCell ref="A12:B12"/>
    <mergeCell ref="A14:H14"/>
  </mergeCells>
  <pageMargins left="0.78740157480314965" right="0.39370078740157483" top="0.78740157480314965" bottom="0.78740157480314965" header="0.31496062992125984" footer="0.31496062992125984"/>
  <pageSetup paperSize="9" scale="71" fitToHeight="5" orientation="landscape" r:id="rId1"/>
  <rowBreaks count="1" manualBreakCount="1">
    <brk id="2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20квФп</vt:lpstr>
      <vt:lpstr>'20квФп'!Область_печати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2018-10-24T04:23:45Z</dcterms:created>
  <dcterms:modified xsi:type="dcterms:W3CDTF">2018-10-24T04:27:37Z</dcterms:modified>
</cp:coreProperties>
</file>