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Дергач-1\ИНВЕСТИЦИОННАЯ ПРОГРАММА\ИНВЕСТИЦИОННАЯ 2018-2020 Г\КОРРЕКТИРОВКА УТВ ПРОГРАММЫ 2018-2020 г\ОТЧЕТ\Отчет ООО КрасКом 3 кв\"/>
    </mc:Choice>
  </mc:AlternateContent>
  <bookViews>
    <workbookView xWindow="0" yWindow="0" windowWidth="28800" windowHeight="11235"/>
  </bookViews>
  <sheets>
    <sheet name="12квОсв" sheetId="1" r:id="rId1"/>
  </sheets>
  <externalReferences>
    <externalReference r:id="rId2"/>
  </externalReferences>
  <definedNames>
    <definedName name="Z_500C2F4F_1743_499A_A051_20565DBF52B2_.wvu.PrintArea" localSheetId="0" hidden="1">'12квОсв'!$A$1:$V$81</definedName>
    <definedName name="_xlnm.Print_Area" localSheetId="0">'12квОсв'!$A$1:$V$84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C81" i="1"/>
  <c r="B81" i="1"/>
  <c r="A81" i="1"/>
  <c r="D80" i="1"/>
  <c r="C80" i="1"/>
  <c r="B80" i="1"/>
  <c r="A80" i="1"/>
  <c r="D79" i="1"/>
  <c r="C79" i="1"/>
  <c r="B79" i="1"/>
  <c r="A79" i="1"/>
  <c r="D78" i="1"/>
  <c r="C78" i="1"/>
  <c r="B78" i="1"/>
  <c r="A78" i="1"/>
  <c r="D77" i="1"/>
  <c r="C77" i="1"/>
  <c r="B77" i="1"/>
  <c r="A77" i="1"/>
  <c r="D76" i="1"/>
  <c r="C76" i="1"/>
  <c r="B76" i="1"/>
  <c r="A76" i="1"/>
  <c r="D75" i="1"/>
  <c r="C75" i="1"/>
  <c r="B75" i="1"/>
  <c r="A75" i="1"/>
  <c r="D74" i="1"/>
  <c r="C74" i="1"/>
  <c r="B74" i="1"/>
  <c r="A74" i="1"/>
  <c r="D73" i="1"/>
  <c r="C73" i="1"/>
  <c r="B73" i="1"/>
  <c r="A73" i="1"/>
  <c r="D72" i="1"/>
  <c r="C72" i="1"/>
  <c r="B72" i="1"/>
  <c r="A72" i="1"/>
  <c r="D71" i="1"/>
  <c r="C71" i="1"/>
  <c r="B71" i="1"/>
  <c r="A71" i="1"/>
  <c r="D70" i="1"/>
  <c r="C70" i="1"/>
  <c r="B70" i="1"/>
  <c r="A70" i="1"/>
  <c r="D69" i="1"/>
  <c r="C69" i="1"/>
  <c r="B69" i="1"/>
  <c r="A69" i="1"/>
  <c r="D68" i="1"/>
  <c r="C68" i="1"/>
  <c r="B68" i="1"/>
  <c r="A68" i="1"/>
  <c r="D67" i="1"/>
  <c r="C67" i="1"/>
  <c r="B67" i="1"/>
  <c r="A67" i="1"/>
  <c r="D66" i="1"/>
  <c r="C66" i="1"/>
  <c r="B66" i="1"/>
  <c r="A66" i="1"/>
  <c r="D65" i="1"/>
  <c r="C65" i="1"/>
  <c r="B65" i="1"/>
  <c r="A65" i="1"/>
  <c r="D64" i="1"/>
  <c r="C64" i="1"/>
  <c r="B64" i="1"/>
  <c r="A64" i="1"/>
  <c r="T63" i="1"/>
  <c r="Q63" i="1"/>
  <c r="P63" i="1"/>
  <c r="O63" i="1"/>
  <c r="N63" i="1"/>
  <c r="M63" i="1"/>
  <c r="L63" i="1"/>
  <c r="K63" i="1"/>
  <c r="J63" i="1"/>
  <c r="I63" i="1"/>
  <c r="H63" i="1"/>
  <c r="G63" i="1"/>
  <c r="S63" i="1" s="1"/>
  <c r="F63" i="1"/>
  <c r="R63" i="1" s="1"/>
  <c r="D63" i="1"/>
  <c r="C63" i="1"/>
  <c r="B63" i="1"/>
  <c r="A63" i="1"/>
  <c r="T62" i="1"/>
  <c r="Q62" i="1"/>
  <c r="P62" i="1"/>
  <c r="O62" i="1"/>
  <c r="N62" i="1"/>
  <c r="M62" i="1"/>
  <c r="L62" i="1"/>
  <c r="K62" i="1"/>
  <c r="J62" i="1"/>
  <c r="I62" i="1"/>
  <c r="E63" i="1" s="1"/>
  <c r="H62" i="1"/>
  <c r="G62" i="1"/>
  <c r="S62" i="1" s="1"/>
  <c r="F62" i="1"/>
  <c r="R62" i="1" s="1"/>
  <c r="D62" i="1"/>
  <c r="C62" i="1"/>
  <c r="B62" i="1"/>
  <c r="A62" i="1"/>
  <c r="T61" i="1"/>
  <c r="Q61" i="1"/>
  <c r="P61" i="1"/>
  <c r="O61" i="1"/>
  <c r="N61" i="1"/>
  <c r="M61" i="1"/>
  <c r="L61" i="1"/>
  <c r="K61" i="1"/>
  <c r="J61" i="1"/>
  <c r="I61" i="1"/>
  <c r="E62" i="1" s="1"/>
  <c r="H61" i="1"/>
  <c r="G61" i="1"/>
  <c r="S61" i="1" s="1"/>
  <c r="F61" i="1"/>
  <c r="R61" i="1" s="1"/>
  <c r="D61" i="1"/>
  <c r="C61" i="1"/>
  <c r="B61" i="1"/>
  <c r="A61" i="1"/>
  <c r="T60" i="1"/>
  <c r="Q60" i="1"/>
  <c r="P60" i="1"/>
  <c r="O60" i="1"/>
  <c r="N60" i="1"/>
  <c r="M60" i="1"/>
  <c r="L60" i="1"/>
  <c r="K60" i="1"/>
  <c r="J60" i="1"/>
  <c r="I60" i="1"/>
  <c r="E61" i="1" s="1"/>
  <c r="H60" i="1"/>
  <c r="G60" i="1"/>
  <c r="S60" i="1" s="1"/>
  <c r="F60" i="1"/>
  <c r="R60" i="1" s="1"/>
  <c r="D60" i="1"/>
  <c r="C60" i="1"/>
  <c r="B60" i="1"/>
  <c r="A60" i="1"/>
  <c r="T59" i="1"/>
  <c r="Q59" i="1"/>
  <c r="P59" i="1"/>
  <c r="O59" i="1"/>
  <c r="N59" i="1"/>
  <c r="M59" i="1"/>
  <c r="L59" i="1"/>
  <c r="K59" i="1"/>
  <c r="J59" i="1"/>
  <c r="I59" i="1"/>
  <c r="E60" i="1" s="1"/>
  <c r="H59" i="1"/>
  <c r="G59" i="1"/>
  <c r="S59" i="1" s="1"/>
  <c r="F59" i="1"/>
  <c r="R59" i="1" s="1"/>
  <c r="D59" i="1"/>
  <c r="C59" i="1"/>
  <c r="B59" i="1"/>
  <c r="A59" i="1"/>
  <c r="T58" i="1"/>
  <c r="Q58" i="1"/>
  <c r="P58" i="1"/>
  <c r="H58" i="1" s="1"/>
  <c r="O58" i="1"/>
  <c r="N58" i="1"/>
  <c r="M58" i="1"/>
  <c r="L58" i="1"/>
  <c r="K58" i="1"/>
  <c r="J58" i="1"/>
  <c r="I58" i="1"/>
  <c r="E59" i="1" s="1"/>
  <c r="G58" i="1"/>
  <c r="S58" i="1" s="1"/>
  <c r="F58" i="1"/>
  <c r="R58" i="1" s="1"/>
  <c r="D58" i="1"/>
  <c r="C58" i="1"/>
  <c r="B58" i="1"/>
  <c r="A58" i="1"/>
  <c r="T57" i="1"/>
  <c r="Q57" i="1"/>
  <c r="P57" i="1"/>
  <c r="O57" i="1"/>
  <c r="N57" i="1"/>
  <c r="M57" i="1"/>
  <c r="L57" i="1"/>
  <c r="K57" i="1"/>
  <c r="J57" i="1"/>
  <c r="I57" i="1"/>
  <c r="E58" i="1" s="1"/>
  <c r="H57" i="1"/>
  <c r="G57" i="1"/>
  <c r="S57" i="1" s="1"/>
  <c r="F57" i="1"/>
  <c r="R57" i="1" s="1"/>
  <c r="D57" i="1"/>
  <c r="C57" i="1"/>
  <c r="B57" i="1"/>
  <c r="A57" i="1"/>
  <c r="T56" i="1"/>
  <c r="T55" i="1" s="1"/>
  <c r="T53" i="1" s="1"/>
  <c r="Q56" i="1"/>
  <c r="P56" i="1"/>
  <c r="P55" i="1" s="1"/>
  <c r="P53" i="1" s="1"/>
  <c r="O56" i="1"/>
  <c r="N56" i="1"/>
  <c r="N55" i="1" s="1"/>
  <c r="N53" i="1" s="1"/>
  <c r="N48" i="1" s="1"/>
  <c r="N22" i="1" s="1"/>
  <c r="N20" i="1" s="1"/>
  <c r="M56" i="1"/>
  <c r="L56" i="1"/>
  <c r="L55" i="1" s="1"/>
  <c r="L53" i="1" s="1"/>
  <c r="K56" i="1"/>
  <c r="J56" i="1"/>
  <c r="J55" i="1" s="1"/>
  <c r="J53" i="1" s="1"/>
  <c r="J48" i="1" s="1"/>
  <c r="J22" i="1" s="1"/>
  <c r="I56" i="1"/>
  <c r="E57" i="1" s="1"/>
  <c r="G56" i="1"/>
  <c r="S56" i="1" s="1"/>
  <c r="F56" i="1"/>
  <c r="R56" i="1" s="1"/>
  <c r="D56" i="1"/>
  <c r="D55" i="1" s="1"/>
  <c r="D53" i="1" s="1"/>
  <c r="C56" i="1"/>
  <c r="B56" i="1"/>
  <c r="A56" i="1"/>
  <c r="U55" i="1"/>
  <c r="Q55" i="1"/>
  <c r="O55" i="1"/>
  <c r="M55" i="1"/>
  <c r="K55" i="1"/>
  <c r="I55" i="1"/>
  <c r="E56" i="1" s="1"/>
  <c r="E55" i="1" s="1"/>
  <c r="E53" i="1" s="1"/>
  <c r="G55" i="1"/>
  <c r="C55" i="1"/>
  <c r="B55" i="1"/>
  <c r="A55" i="1"/>
  <c r="C54" i="1"/>
  <c r="B54" i="1"/>
  <c r="A54" i="1"/>
  <c r="U53" i="1"/>
  <c r="Q53" i="1"/>
  <c r="O53" i="1"/>
  <c r="M53" i="1"/>
  <c r="K53" i="1"/>
  <c r="I53" i="1"/>
  <c r="G53" i="1"/>
  <c r="C53" i="1"/>
  <c r="B53" i="1"/>
  <c r="A53" i="1"/>
  <c r="Q52" i="1"/>
  <c r="Q51" i="1" s="1"/>
  <c r="Q49" i="1" s="1"/>
  <c r="Q48" i="1" s="1"/>
  <c r="Q22" i="1" s="1"/>
  <c r="Q20" i="1" s="1"/>
  <c r="P52" i="1"/>
  <c r="O52" i="1"/>
  <c r="N52" i="1"/>
  <c r="T52" i="1" s="1"/>
  <c r="T51" i="1" s="1"/>
  <c r="T49" i="1" s="1"/>
  <c r="T48" i="1" s="1"/>
  <c r="M52" i="1"/>
  <c r="M51" i="1" s="1"/>
  <c r="M49" i="1" s="1"/>
  <c r="M48" i="1" s="1"/>
  <c r="M22" i="1" s="1"/>
  <c r="L52" i="1"/>
  <c r="K52" i="1"/>
  <c r="J52" i="1"/>
  <c r="H52" i="1" s="1"/>
  <c r="H51" i="1" s="1"/>
  <c r="H49" i="1" s="1"/>
  <c r="I52" i="1"/>
  <c r="I51" i="1" s="1"/>
  <c r="G52" i="1"/>
  <c r="S52" i="1" s="1"/>
  <c r="S51" i="1" s="1"/>
  <c r="S49" i="1" s="1"/>
  <c r="F52" i="1"/>
  <c r="F51" i="1" s="1"/>
  <c r="D52" i="1"/>
  <c r="C52" i="1"/>
  <c r="B52" i="1"/>
  <c r="A52" i="1"/>
  <c r="V51" i="1"/>
  <c r="U51" i="1"/>
  <c r="U49" i="1" s="1"/>
  <c r="U48" i="1" s="1"/>
  <c r="P51" i="1"/>
  <c r="O51" i="1"/>
  <c r="O49" i="1" s="1"/>
  <c r="O48" i="1" s="1"/>
  <c r="O22" i="1" s="1"/>
  <c r="O20" i="1" s="1"/>
  <c r="N51" i="1"/>
  <c r="L51" i="1"/>
  <c r="K51" i="1"/>
  <c r="K49" i="1" s="1"/>
  <c r="K48" i="1" s="1"/>
  <c r="K22" i="1" s="1"/>
  <c r="J51" i="1"/>
  <c r="G51" i="1"/>
  <c r="G49" i="1" s="1"/>
  <c r="G48" i="1" s="1"/>
  <c r="G22" i="1" s="1"/>
  <c r="G20" i="1" s="1"/>
  <c r="D51" i="1"/>
  <c r="C51" i="1"/>
  <c r="B51" i="1"/>
  <c r="A51" i="1"/>
  <c r="C50" i="1"/>
  <c r="B50" i="1"/>
  <c r="A50" i="1"/>
  <c r="V49" i="1"/>
  <c r="P49" i="1"/>
  <c r="P48" i="1" s="1"/>
  <c r="P22" i="1" s="1"/>
  <c r="P20" i="1" s="1"/>
  <c r="N49" i="1"/>
  <c r="L49" i="1"/>
  <c r="L48" i="1" s="1"/>
  <c r="L22" i="1" s="1"/>
  <c r="L20" i="1" s="1"/>
  <c r="J49" i="1"/>
  <c r="F49" i="1"/>
  <c r="D49" i="1"/>
  <c r="D48" i="1" s="1"/>
  <c r="D22" i="1" s="1"/>
  <c r="D20" i="1" s="1"/>
  <c r="C49" i="1"/>
  <c r="B49" i="1"/>
  <c r="A49" i="1"/>
  <c r="V48" i="1"/>
  <c r="C48" i="1"/>
  <c r="B48" i="1"/>
  <c r="A48" i="1"/>
  <c r="C47" i="1"/>
  <c r="B47" i="1"/>
  <c r="A47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B19" i="1"/>
  <c r="C19" i="1" s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G12" i="1"/>
  <c r="K20" i="1" l="1"/>
  <c r="I22" i="1"/>
  <c r="S48" i="1"/>
  <c r="S22" i="1" s="1"/>
  <c r="S20" i="1" s="1"/>
  <c r="H22" i="1"/>
  <c r="J20" i="1"/>
  <c r="H20" i="1" s="1"/>
  <c r="E52" i="1"/>
  <c r="I49" i="1"/>
  <c r="I48" i="1" s="1"/>
  <c r="T22" i="1"/>
  <c r="M20" i="1"/>
  <c r="T20" i="1" s="1"/>
  <c r="R55" i="1"/>
  <c r="R53" i="1" s="1"/>
  <c r="S55" i="1"/>
  <c r="S53" i="1" s="1"/>
  <c r="H56" i="1"/>
  <c r="H55" i="1" s="1"/>
  <c r="H53" i="1" s="1"/>
  <c r="H48" i="1" s="1"/>
  <c r="R52" i="1"/>
  <c r="R51" i="1" s="1"/>
  <c r="R49" i="1" s="1"/>
  <c r="R48" i="1" s="1"/>
  <c r="R22" i="1" s="1"/>
  <c r="R20" i="1" s="1"/>
  <c r="F55" i="1"/>
  <c r="F53" i="1" s="1"/>
  <c r="F48" i="1" s="1"/>
  <c r="F22" i="1" s="1"/>
  <c r="F20" i="1" s="1"/>
  <c r="E51" i="1" l="1"/>
  <c r="E49" i="1"/>
  <c r="E48" i="1" s="1"/>
  <c r="E22" i="1" s="1"/>
  <c r="E20" i="1" s="1"/>
  <c r="I20" i="1"/>
</calcChain>
</file>

<file path=xl/sharedStrings.xml><?xml version="1.0" encoding="utf-8"?>
<sst xmlns="http://schemas.openxmlformats.org/spreadsheetml/2006/main" count="915" uniqueCount="37">
  <si>
    <t>Приложение  № 12</t>
  </si>
  <si>
    <t>к приказу Минэнерго России</t>
  </si>
  <si>
    <t>от « 25 » апреля 2018 г. № 320</t>
  </si>
  <si>
    <t>Форма 12. Отчет об исполнении плана освоения капитальных вложений по инвестиционным проектам инвестиционной программы (квартальный)</t>
  </si>
  <si>
    <t>за III квартал 2018 года</t>
  </si>
  <si>
    <t xml:space="preserve">Отчет о реализации инвестиционной программы </t>
  </si>
  <si>
    <t>Общество с ограниченной ответственностью "Красноярский жилищно-коммунальный комплекс"</t>
  </si>
  <si>
    <t xml:space="preserve">                     </t>
  </si>
  <si>
    <t>полное наименование субъекта электроэнергетики</t>
  </si>
  <si>
    <t xml:space="preserve">Год раскрытия информации: </t>
  </si>
  <si>
    <t>год</t>
  </si>
  <si>
    <t>Утвержденные плановые значения показателей приведены в соответствии с</t>
  </si>
  <si>
    <t xml:space="preserve">                                                                                                                                           </t>
  </si>
  <si>
    <t>реквизиты решения органа исполнительной власти, утвердившего инвестиционную программу</t>
  </si>
  <si>
    <t>Номер группы инвестиционных проектов</t>
  </si>
  <si>
    <t xml:space="preserve"> Наименование инвестиционного проекта (группы инвестиционных проектов)</t>
  </si>
  <si>
    <t>Идентификатор инвестиционного проекта</t>
  </si>
  <si>
    <t>Полная сметная стоимость инвестиционного проекта в соответствии с утвержденной проектной документацией в базисном уровне цен, млн. рублей (без НДС)</t>
  </si>
  <si>
    <t xml:space="preserve">Фактический объем освоения капитальных вложений на  01.01. года 2018 в прогнозных ценах соответствующих лет, млн. рублей 
(без НДС) </t>
  </si>
  <si>
    <t xml:space="preserve">Остаток освоения капитальных вложений 
на  01.01. года 2018,  
млн. рублей 
(без НДС) </t>
  </si>
  <si>
    <t xml:space="preserve">Освоение капитальных вложений года 2018, млн. рублей (без НДС) </t>
  </si>
  <si>
    <t xml:space="preserve">Остаток освоения капитальных вложений 
на  конец отчетного периода,  
млн. рублей 
(без НДС) </t>
  </si>
  <si>
    <t>Отклонение от плана освоения по итогам отчетного периода</t>
  </si>
  <si>
    <t>Причины отклонений</t>
  </si>
  <si>
    <t>в базисном уровне цен</t>
  </si>
  <si>
    <t>в прогнозных ценах соответствующих лет</t>
  </si>
  <si>
    <t>Всего</t>
  </si>
  <si>
    <t>I квартал</t>
  </si>
  <si>
    <t>II квартал</t>
  </si>
  <si>
    <t>III квартал</t>
  </si>
  <si>
    <t>IV квартал</t>
  </si>
  <si>
    <t>План</t>
  </si>
  <si>
    <t xml:space="preserve">Факт </t>
  </si>
  <si>
    <t>млн. рублей
 (без НДС)</t>
  </si>
  <si>
    <t>%</t>
  </si>
  <si>
    <t>нд</t>
  </si>
  <si>
    <t xml:space="preserve">Подписано с использованием электронной цифровой подписи от 19.12.2017 серийный номер 00 af 63 e0 7a c4 0c c8 80 e7 11 62 e4 3c 24 13 b0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</si>
</sst>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4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2">
    <xf numFmtId="0" fontId="0" fillId="0" borderId="0" xfId="0"/>
    <xf numFmtId="0" fontId="1" fillId="2" borderId="0" xfId="1" applyFont="1" applyFill="1"/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right"/>
    </xf>
    <xf numFmtId="0" fontId="2" fillId="0" borderId="0" xfId="1" applyFont="1" applyAlignment="1">
      <alignment horizontal="right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/>
    <xf numFmtId="0" fontId="1" fillId="2" borderId="0" xfId="1" applyFont="1" applyFill="1" applyBorder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wrapText="1"/>
    </xf>
    <xf numFmtId="0" fontId="2" fillId="2" borderId="0" xfId="1" applyFont="1" applyFill="1" applyBorder="1" applyAlignment="1">
      <alignment horizontal="center"/>
    </xf>
    <xf numFmtId="0" fontId="2" fillId="0" borderId="0" xfId="1" applyFont="1" applyFill="1" applyAlignment="1">
      <alignment horizontal="right" wrapText="1"/>
    </xf>
    <xf numFmtId="0" fontId="2" fillId="0" borderId="1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wrapText="1"/>
    </xf>
    <xf numFmtId="0" fontId="4" fillId="2" borderId="0" xfId="2" applyFont="1" applyFill="1" applyAlignment="1">
      <alignment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2" fillId="2" borderId="0" xfId="1" applyFont="1" applyFill="1" applyAlignment="1"/>
    <xf numFmtId="0" fontId="2" fillId="2" borderId="1" xfId="1" applyFont="1" applyFill="1" applyBorder="1" applyAlignment="1">
      <alignment horizontal="center"/>
    </xf>
    <xf numFmtId="0" fontId="5" fillId="0" borderId="0" xfId="2" applyFont="1" applyAlignment="1">
      <alignment horizontal="right" vertical="center"/>
    </xf>
    <xf numFmtId="0" fontId="5" fillId="0" borderId="1" xfId="2" applyFont="1" applyBorder="1" applyAlignment="1">
      <alignment horizontal="center" vertical="center"/>
    </xf>
    <xf numFmtId="0" fontId="5" fillId="2" borderId="0" xfId="2" applyFont="1" applyFill="1" applyAlignment="1">
      <alignment vertical="center"/>
    </xf>
    <xf numFmtId="0" fontId="6" fillId="2" borderId="0" xfId="2" applyFont="1" applyFill="1" applyAlignment="1">
      <alignment vertical="center"/>
    </xf>
    <xf numFmtId="0" fontId="1" fillId="2" borderId="1" xfId="1" applyFont="1" applyFill="1" applyBorder="1" applyAlignment="1">
      <alignment horizontal="center"/>
    </xf>
    <xf numFmtId="0" fontId="1" fillId="2" borderId="0" xfId="1" applyFont="1" applyFill="1" applyAlignment="1"/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textRotation="90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2" fontId="1" fillId="3" borderId="4" xfId="1" applyNumberFormat="1" applyFont="1" applyFill="1" applyBorder="1" applyAlignment="1">
      <alignment horizontal="center" vertical="center" wrapText="1"/>
    </xf>
    <xf numFmtId="2" fontId="1" fillId="3" borderId="4" xfId="1" applyNumberFormat="1" applyFont="1" applyFill="1" applyBorder="1" applyAlignment="1">
      <alignment horizontal="left" vertical="center" wrapText="1"/>
    </xf>
    <xf numFmtId="164" fontId="7" fillId="3" borderId="4" xfId="1" applyNumberFormat="1" applyFont="1" applyFill="1" applyBorder="1" applyAlignment="1">
      <alignment horizontal="center" vertical="center"/>
    </xf>
    <xf numFmtId="164" fontId="1" fillId="3" borderId="4" xfId="1" applyNumberFormat="1" applyFont="1" applyFill="1" applyBorder="1" applyAlignment="1">
      <alignment horizontal="center" vertical="center" wrapText="1"/>
    </xf>
    <xf numFmtId="10" fontId="1" fillId="3" borderId="4" xfId="1" applyNumberFormat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1" fillId="3" borderId="0" xfId="1" applyFont="1" applyFill="1"/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left" vertical="center" wrapText="1"/>
    </xf>
    <xf numFmtId="164" fontId="1" fillId="0" borderId="4" xfId="1" applyNumberFormat="1" applyFont="1" applyFill="1" applyBorder="1" applyAlignment="1">
      <alignment horizontal="center" vertical="center"/>
    </xf>
    <xf numFmtId="2" fontId="1" fillId="4" borderId="4" xfId="1" applyNumberFormat="1" applyFont="1" applyFill="1" applyBorder="1" applyAlignment="1">
      <alignment horizontal="center" vertical="center" wrapText="1"/>
    </xf>
    <xf numFmtId="2" fontId="1" fillId="4" borderId="4" xfId="1" applyNumberFormat="1" applyFont="1" applyFill="1" applyBorder="1" applyAlignment="1">
      <alignment horizontal="left" vertical="center" wrapText="1"/>
    </xf>
    <xf numFmtId="164" fontId="1" fillId="4" borderId="4" xfId="1" applyNumberFormat="1" applyFont="1" applyFill="1" applyBorder="1" applyAlignment="1">
      <alignment horizontal="center" vertical="center"/>
    </xf>
    <xf numFmtId="164" fontId="1" fillId="4" borderId="4" xfId="1" applyNumberFormat="1" applyFont="1" applyFill="1" applyBorder="1" applyAlignment="1">
      <alignment horizontal="center" vertical="center" wrapText="1"/>
    </xf>
    <xf numFmtId="10" fontId="1" fillId="4" borderId="4" xfId="1" applyNumberFormat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 wrapText="1"/>
    </xf>
    <xf numFmtId="0" fontId="1" fillId="4" borderId="0" xfId="1" applyFont="1" applyFill="1"/>
    <xf numFmtId="164" fontId="1" fillId="3" borderId="4" xfId="1" applyNumberFormat="1" applyFont="1" applyFill="1" applyBorder="1" applyAlignment="1">
      <alignment horizontal="center"/>
    </xf>
    <xf numFmtId="2" fontId="1" fillId="5" borderId="4" xfId="1" applyNumberFormat="1" applyFont="1" applyFill="1" applyBorder="1" applyAlignment="1">
      <alignment horizontal="center" vertical="center" wrapText="1"/>
    </xf>
    <xf numFmtId="2" fontId="1" fillId="5" borderId="4" xfId="1" applyNumberFormat="1" applyFont="1" applyFill="1" applyBorder="1" applyAlignment="1">
      <alignment horizontal="left" vertical="center" wrapText="1"/>
    </xf>
    <xf numFmtId="164" fontId="1" fillId="5" borderId="4" xfId="1" applyNumberFormat="1" applyFont="1" applyFill="1" applyBorder="1" applyAlignment="1">
      <alignment horizontal="center"/>
    </xf>
    <xf numFmtId="0" fontId="1" fillId="5" borderId="0" xfId="1" applyFont="1" applyFill="1"/>
    <xf numFmtId="164" fontId="1" fillId="0" borderId="4" xfId="1" applyNumberFormat="1" applyFont="1" applyFill="1" applyBorder="1" applyAlignment="1">
      <alignment horizontal="center"/>
    </xf>
    <xf numFmtId="164" fontId="1" fillId="2" borderId="0" xfId="1" applyNumberFormat="1" applyFont="1" applyFill="1" applyAlignment="1">
      <alignment horizontal="center" vertical="center"/>
    </xf>
    <xf numFmtId="164" fontId="1" fillId="2" borderId="4" xfId="1" applyNumberFormat="1" applyFont="1" applyFill="1" applyBorder="1" applyAlignment="1">
      <alignment horizontal="center" vertical="center"/>
    </xf>
    <xf numFmtId="164" fontId="1" fillId="2" borderId="4" xfId="1" applyNumberFormat="1" applyFont="1" applyFill="1" applyBorder="1" applyAlignment="1">
      <alignment horizontal="center" vertical="center" wrapText="1"/>
    </xf>
    <xf numFmtId="10" fontId="1" fillId="2" borderId="4" xfId="1" applyNumberFormat="1" applyFont="1" applyFill="1" applyBorder="1" applyAlignment="1">
      <alignment horizontal="center" vertical="center" wrapText="1"/>
    </xf>
    <xf numFmtId="164" fontId="1" fillId="5" borderId="4" xfId="1" applyNumberFormat="1" applyFont="1" applyFill="1" applyBorder="1" applyAlignment="1">
      <alignment horizontal="center" vertical="center"/>
    </xf>
    <xf numFmtId="0" fontId="1" fillId="0" borderId="0" xfId="1" applyFont="1"/>
  </cellXfs>
  <cellStyles count="3">
    <cellStyle name="Обычный" xfId="0" builtinId="0"/>
    <cellStyle name="Обычный 3" xfId="1"/>
    <cellStyle name="Обычный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48;&#1053;&#1042;&#1045;&#1057;&#1058;&#1048;&#1062;&#1048;&#1054;&#1053;&#1053;&#1040;&#1071;%20&#1055;&#1056;&#1054;&#1043;&#1056;&#1040;&#1052;&#1052;&#1040;/&#1048;&#1053;&#1042;&#1045;&#1057;&#1058;&#1048;&#1062;&#1048;&#1054;&#1053;&#1053;&#1040;&#1071;%202018-2020%20&#1043;/&#1050;&#1054;&#1056;&#1056;&#1045;&#1050;&#1058;&#1048;&#1056;&#1054;&#1042;&#1050;&#1040;%20&#1059;&#1058;&#1042;%20&#1055;&#1056;&#1054;&#1043;&#1056;&#1040;&#1052;&#1052;&#1067;%202018-2020%20&#1075;/&#1054;&#1058;&#1063;&#1045;&#1058;/&#1054;&#1090;&#1095;&#1077;&#1090;&#1085;&#1099;&#1077;%20&#1092;&#1086;&#1088;&#1084;&#1099;%20&#1087;&#1086;%20&#1089;&#1077;&#1090;&#1103;&#1084;%20(&#1088;&#1072;&#1073;&#1086;&#1095;&#1080;&#1081;%203%20&#1082;&#10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и"/>
      <sheetName val="Лист1"/>
      <sheetName val="Лист4"/>
      <sheetName val="Лист2"/>
      <sheetName val="Ввод ОС по кварталам"/>
      <sheetName val="Пусконаладка"/>
      <sheetName val="Ввод объектов"/>
      <sheetName val="1Ф"/>
      <sheetName val="2 Осв"/>
      <sheetName val="3 ОС"/>
      <sheetName val="4 Пп"/>
      <sheetName val="5Вв"/>
      <sheetName val="6Вы"/>
      <sheetName val="7Кпкз"/>
      <sheetName val="8Расш"/>
      <sheetName val="9Фп"/>
      <sheetName val="10квФ"/>
      <sheetName val="11кв истч"/>
      <sheetName val="12квОсв"/>
      <sheetName val="13квОС"/>
      <sheetName val="14квПп"/>
      <sheetName val="15квВв"/>
      <sheetName val="16квВы"/>
      <sheetName val="17квЭт"/>
      <sheetName val="18квКпкз"/>
      <sheetName val="19квРасш"/>
      <sheetName val="20квФп Я"/>
      <sheetName val=" 20квФП согл с СГК"/>
    </sheetNames>
    <sheetDataSet>
      <sheetData sheetId="0"/>
      <sheetData sheetId="1">
        <row r="50">
          <cell r="K50">
            <v>0.31635687000000001</v>
          </cell>
          <cell r="X50">
            <v>1.98072296</v>
          </cell>
        </row>
        <row r="54">
          <cell r="K54">
            <v>0.21319885999999999</v>
          </cell>
          <cell r="X54">
            <v>1.47432976</v>
          </cell>
        </row>
        <row r="55">
          <cell r="K55">
            <v>0.28197398000000001</v>
          </cell>
          <cell r="X55">
            <v>1.9520610199999999</v>
          </cell>
        </row>
        <row r="56">
          <cell r="K56">
            <v>0.24117901999999999</v>
          </cell>
          <cell r="X56">
            <v>1.62797638</v>
          </cell>
        </row>
        <row r="57">
          <cell r="K57">
            <v>0.73809639999999999</v>
          </cell>
          <cell r="X57">
            <v>4.1032977800000001</v>
          </cell>
        </row>
        <row r="58">
          <cell r="K58">
            <v>0</v>
          </cell>
          <cell r="X58">
            <v>0</v>
          </cell>
        </row>
        <row r="59">
          <cell r="K59">
            <v>0.21991512999999999</v>
          </cell>
          <cell r="X59">
            <v>1.2544674</v>
          </cell>
        </row>
        <row r="60">
          <cell r="K60">
            <v>0</v>
          </cell>
          <cell r="X60">
            <v>0</v>
          </cell>
        </row>
        <row r="61">
          <cell r="K61">
            <v>0.59914392000000005</v>
          </cell>
          <cell r="X61">
            <v>3.7289179799999999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2">
          <cell r="G12" t="str">
            <v>Приказом Министерства промышленности, энергетики и торговли  Красноярского края от 16.07.2018 №08-100</v>
          </cell>
        </row>
        <row r="19">
          <cell r="A19" t="str">
            <v>0</v>
          </cell>
          <cell r="B19" t="str">
            <v>ВСЕГО по инвестиционной программе, в том числе:</v>
          </cell>
          <cell r="C19" t="str">
            <v>нд</v>
          </cell>
        </row>
        <row r="20">
          <cell r="A20" t="str">
            <v>0.1</v>
          </cell>
          <cell r="B20" t="str">
            <v>Технологическое присоединение, всего</v>
          </cell>
          <cell r="C20" t="str">
            <v>нд</v>
          </cell>
        </row>
        <row r="21">
          <cell r="A21" t="str">
            <v>0.2</v>
          </cell>
          <cell r="B21" t="str">
            <v>Реконструкция, модернизация, техническое перевооружение, всего</v>
          </cell>
          <cell r="C21" t="str">
            <v>нд</v>
          </cell>
        </row>
        <row r="22">
          <cell r="A22" t="str">
            <v>0.3</v>
          </cell>
          <cell r="B22" t="str">
            <v>Инвестиционные проекты, реализация которых обуславливается схемами и программами перспективного развития электроэнергетики, всего</v>
          </cell>
          <cell r="C22" t="str">
            <v>нд</v>
          </cell>
        </row>
        <row r="23">
          <cell r="A23" t="str">
            <v>0.4</v>
          </cell>
          <cell r="B23" t="str">
            <v>Прочее новое строительство объектов электросетевого хозяйства, всего</v>
          </cell>
          <cell r="C23" t="str">
            <v>нд</v>
          </cell>
        </row>
        <row r="24">
          <cell r="A24" t="str">
            <v>0.5</v>
          </cell>
          <cell r="B24" t="str">
            <v>Покупка земельных участков для целей реализации инвестиционных проектов, всего</v>
          </cell>
          <cell r="C24" t="str">
            <v>нд</v>
          </cell>
        </row>
        <row r="25">
          <cell r="A25" t="str">
            <v>0.6</v>
          </cell>
          <cell r="B25" t="str">
            <v>Прочие инвестиционные проекты, всего</v>
          </cell>
          <cell r="C25" t="str">
            <v>нд</v>
          </cell>
        </row>
        <row r="26">
          <cell r="A26" t="str">
            <v>1</v>
          </cell>
          <cell r="B26" t="str">
            <v>Красноярский край</v>
          </cell>
          <cell r="C26" t="str">
            <v>нд</v>
          </cell>
        </row>
        <row r="27">
          <cell r="A27" t="str">
            <v>1.1</v>
          </cell>
          <cell r="B27" t="str">
            <v>Технологическое присоединение, всего, в том числе:</v>
          </cell>
          <cell r="C27" t="str">
            <v>Г</v>
          </cell>
        </row>
        <row r="28">
          <cell r="A28" t="str">
            <v>1.1.1</v>
          </cell>
          <cell r="B28" t="str">
            <v>Технологическое присоединение энергопринимающих устройств потребителей, всего, в том числе:</v>
          </cell>
          <cell r="C28" t="str">
            <v>Г</v>
          </cell>
        </row>
        <row r="29">
          <cell r="A29" t="str">
            <v>1.1.1.1</v>
          </cell>
          <cell r="B29" t="str">
            <v>Технологическое присоединение энергопринимающих устройств потребителей максимальной мощностью до 15 кВт включительно, всего</v>
          </cell>
          <cell r="C29" t="str">
            <v>нд</v>
          </cell>
        </row>
        <row r="30">
          <cell r="A30" t="str">
            <v>1.1.1.2</v>
          </cell>
          <cell r="B30" t="str">
            <v>Технологическое присоединение энергопринимающих устройств потребителей максимальной мощностью до 150 кВт включительно, всего</v>
          </cell>
          <cell r="C30" t="str">
            <v>нд</v>
          </cell>
        </row>
        <row r="31">
          <cell r="A31" t="str">
            <v>1.1.1.3</v>
          </cell>
          <cell r="B31" t="str">
            <v>Технологическое присоединение энергопринимающих устройств потребителей свыше 150 кВт, всего, в том числе:</v>
          </cell>
          <cell r="C31" t="str">
            <v>нд</v>
          </cell>
        </row>
        <row r="32">
          <cell r="A32" t="str">
            <v>1.1.2</v>
          </cell>
          <cell r="B32" t="str">
            <v>Технологическое присоединение объектов электросетевого хозяйства, всего, в том числе:</v>
          </cell>
          <cell r="C32" t="str">
            <v>Г</v>
          </cell>
        </row>
        <row r="33">
          <cell r="A33" t="str">
            <v>1.1.2.1</v>
          </cell>
          <cell r="B33" t="str">
    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    </cell>
          <cell r="C33" t="str">
            <v>Г</v>
          </cell>
        </row>
        <row r="34">
          <cell r="A34" t="str">
            <v>1.1.2.2</v>
          </cell>
          <cell r="B34" t="str">
            <v>Технологическое присоединение к электрическим сетям иных сетевых организаций, всего, в том числе:</v>
          </cell>
          <cell r="C34" t="str">
            <v>Г</v>
          </cell>
        </row>
        <row r="35">
          <cell r="A35" t="str">
            <v>1.1.3</v>
          </cell>
          <cell r="B35" t="str">
            <v>Технологическое присоединение объектов по производству электрической энергии всего, в том числе:</v>
          </cell>
          <cell r="C35" t="str">
            <v>Г</v>
          </cell>
        </row>
        <row r="36">
          <cell r="A36" t="str">
            <v>1.1.3.1</v>
          </cell>
          <cell r="B36" t="str">
            <v>Наименование объекта по производству электрической энергии, всего, в том числе:</v>
          </cell>
          <cell r="C36" t="str">
            <v>Г</v>
          </cell>
        </row>
        <row r="37">
          <cell r="A37" t="str">
            <v>1.1.3.1</v>
          </cell>
          <cell r="B37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37" t="str">
            <v>Г</v>
          </cell>
        </row>
        <row r="38">
          <cell r="A38" t="str">
            <v>1.1.3.1</v>
          </cell>
          <cell r="B38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38" t="str">
            <v>Г</v>
          </cell>
        </row>
        <row r="39">
          <cell r="A39" t="str">
            <v>1.1.3.1</v>
          </cell>
          <cell r="B39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    </cell>
          <cell r="C39" t="str">
            <v>Г</v>
          </cell>
        </row>
        <row r="40">
          <cell r="A40" t="str">
            <v>1.1.3.2</v>
          </cell>
          <cell r="B40" t="str">
            <v>Наименование объекта по производству электрической энергии, всего, в том числе:</v>
          </cell>
          <cell r="C40" t="str">
            <v>Г</v>
          </cell>
        </row>
        <row r="41">
          <cell r="A41" t="str">
            <v>1.1.3.2</v>
          </cell>
          <cell r="B41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41" t="str">
            <v>Г</v>
          </cell>
        </row>
        <row r="42">
          <cell r="A42" t="str">
            <v>1.1.3.2</v>
          </cell>
          <cell r="B42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2" t="str">
            <v>Г</v>
          </cell>
        </row>
        <row r="43">
          <cell r="A43" t="str">
            <v>1.1.3.2</v>
          </cell>
          <cell r="B43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3" t="str">
            <v>Г</v>
          </cell>
        </row>
        <row r="44">
          <cell r="A44" t="str">
            <v>1.1.4</v>
          </cell>
          <cell r="B44" t="str">
    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    </cell>
          <cell r="C44" t="str">
            <v>Г</v>
          </cell>
        </row>
        <row r="45">
          <cell r="A45" t="str">
            <v>1.1.4.1</v>
          </cell>
          <cell r="B45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5" t="str">
            <v>Г</v>
          </cell>
        </row>
        <row r="46">
          <cell r="A46" t="str">
            <v>1.1.4.2</v>
          </cell>
          <cell r="B46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6" t="str">
            <v>Г</v>
          </cell>
        </row>
        <row r="47">
          <cell r="A47" t="str">
            <v>1.2</v>
          </cell>
          <cell r="B47" t="str">
            <v>Реконструкция, модернизация, техническое перевооружение всего, в том числе:</v>
          </cell>
          <cell r="C47" t="str">
            <v>Г</v>
          </cell>
        </row>
        <row r="48">
          <cell r="A48" t="str">
            <v>1.2.1</v>
          </cell>
          <cell r="B48" t="str">
    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    </cell>
          <cell r="C48" t="str">
            <v>Г</v>
          </cell>
        </row>
        <row r="49">
          <cell r="A49" t="str">
            <v>1.2.1.1</v>
          </cell>
          <cell r="B49" t="str">
            <v>Реконструкция трансформаторных и иных подстанций, всего, в том числе:</v>
          </cell>
          <cell r="C49" t="str">
            <v>Г</v>
          </cell>
        </row>
        <row r="50">
          <cell r="A50" t="str">
            <v>1.2.1.2</v>
          </cell>
          <cell r="B50" t="str">
            <v>Модернизация, техническое перевооружение трансформаторных и иных подстанций, распределительных пунктов, всего, в том числе:</v>
          </cell>
          <cell r="C50" t="str">
            <v>Г</v>
          </cell>
        </row>
        <row r="51">
          <cell r="A51" t="str">
            <v>1.2.1.2</v>
          </cell>
          <cell r="B51" t="str">
    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    </cell>
          <cell r="C51" t="str">
            <v>H_101120000804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1.98072296</v>
          </cell>
          <cell r="P51">
            <v>0</v>
          </cell>
        </row>
        <row r="52">
          <cell r="A52" t="str">
            <v>1.2.2</v>
          </cell>
          <cell r="B52" t="str">
            <v>Реконструкция, модернизация, техническое перевооружение линий электропередачи, всего, в том числе:</v>
          </cell>
          <cell r="C52" t="str">
            <v>Г</v>
          </cell>
        </row>
        <row r="53">
          <cell r="A53" t="str">
            <v>1.2.2.1</v>
          </cell>
          <cell r="B53" t="str">
            <v>Реконструкция линий электропередачи, всего, в том числе:</v>
          </cell>
          <cell r="C53" t="str">
            <v>Г</v>
          </cell>
        </row>
        <row r="54">
          <cell r="A54" t="str">
            <v>1.2.2.2</v>
          </cell>
          <cell r="B54" t="str">
            <v>Модернизация, техническое перевооружение линий электропередачи, всего, в том числе:</v>
          </cell>
          <cell r="C54" t="str">
            <v>Г</v>
          </cell>
        </row>
        <row r="55">
          <cell r="A55" t="str">
            <v>1.2.2.2</v>
          </cell>
          <cell r="B55" t="str">
    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    </cell>
          <cell r="C55" t="str">
            <v>H_0000024554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1.47432976</v>
          </cell>
          <cell r="P55">
            <v>0</v>
          </cell>
        </row>
        <row r="56">
          <cell r="A56" t="str">
            <v>1.2.2.2</v>
          </cell>
          <cell r="B56" t="str">
    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    </cell>
          <cell r="C56" t="str">
            <v>H_СТР09754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1.9520610199999999</v>
          </cell>
          <cell r="P56">
            <v>0</v>
          </cell>
        </row>
        <row r="57">
          <cell r="A57" t="str">
            <v>1.2.2.2</v>
          </cell>
          <cell r="B57" t="str">
    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    </cell>
          <cell r="C57" t="str">
            <v>H_СТР09758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1.62797638</v>
          </cell>
          <cell r="P57">
            <v>0</v>
          </cell>
        </row>
        <row r="58">
          <cell r="A58" t="str">
            <v>1.2.2.2</v>
          </cell>
          <cell r="B58" t="str">
    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    </cell>
          <cell r="C58" t="str">
            <v>H_ИНФ05163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4.1032977800000001</v>
          </cell>
          <cell r="P58">
            <v>0</v>
          </cell>
        </row>
        <row r="59">
          <cell r="A59" t="str">
            <v>1.2.2.2</v>
          </cell>
          <cell r="B59" t="str">
    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    </cell>
          <cell r="C59" t="str">
            <v>H_ИНФ07306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1.2.2.2</v>
          </cell>
          <cell r="B60" t="str">
    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    </cell>
          <cell r="C60" t="str">
            <v>H_ИНФ06443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1.2544674</v>
          </cell>
          <cell r="P60">
            <v>0</v>
          </cell>
        </row>
        <row r="61">
          <cell r="A61" t="str">
            <v>1.2.2.2</v>
          </cell>
          <cell r="B61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61" t="str">
            <v>H_00000001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A62" t="str">
            <v>1.2.2.2.</v>
          </cell>
          <cell r="B62" t="str">
    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    </cell>
          <cell r="C62" t="str">
            <v>H_ИНФ12181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3.7289179799999999</v>
          </cell>
          <cell r="P62">
            <v>0</v>
          </cell>
        </row>
        <row r="63">
          <cell r="A63" t="str">
            <v>1.2.3</v>
          </cell>
          <cell r="B63" t="str">
            <v>Развитие и модернизация учета электрической энергии (мощности), всего, в том числе:</v>
          </cell>
          <cell r="C63" t="str">
            <v>Г</v>
          </cell>
          <cell r="D63" t="str">
            <v>нд</v>
          </cell>
        </row>
        <row r="64">
          <cell r="A64" t="str">
            <v>1.2.3.1</v>
          </cell>
          <cell r="B64" t="str">
            <v>«Установка приборов учета, класс напряжения 0,22 (0,4) кВ, всего, в том числе:»</v>
          </cell>
          <cell r="C64" t="str">
            <v>Г</v>
          </cell>
          <cell r="D64" t="str">
            <v>нд</v>
          </cell>
        </row>
        <row r="65">
          <cell r="A65" t="str">
            <v>1.2.3.2</v>
          </cell>
          <cell r="B65" t="str">
            <v>«Установка приборов учета, класс напряжения 6 (10) кВ, всего, в том числе:»</v>
          </cell>
          <cell r="C65" t="str">
            <v>Г</v>
          </cell>
          <cell r="D65" t="str">
            <v>нд</v>
          </cell>
        </row>
        <row r="66">
          <cell r="A66" t="str">
            <v>1.2.3.3</v>
          </cell>
          <cell r="B66" t="str">
            <v>«Установка приборов учета, класс напряжения 35 кВ, всего, в том числе:»</v>
          </cell>
          <cell r="C66" t="str">
            <v>Г</v>
          </cell>
          <cell r="D66" t="str">
            <v>нд</v>
          </cell>
        </row>
        <row r="67">
          <cell r="A67" t="str">
            <v>1.2.3.4</v>
          </cell>
          <cell r="B67" t="str">
            <v>«Установка приборов учета, класс напряжения 110 кВ и выше, всего, в том числе:»</v>
          </cell>
          <cell r="C67" t="str">
            <v>Г</v>
          </cell>
          <cell r="D67" t="str">
            <v>нд</v>
          </cell>
        </row>
        <row r="68">
          <cell r="A68" t="str">
            <v>1.2.3.5</v>
          </cell>
          <cell r="B68" t="str">
            <v>«Включение приборов учета в систему сбора и передачи данных, класс напряжения 0,22 (0,4) кВ, всего, в том числе:»</v>
          </cell>
          <cell r="C68" t="str">
            <v>Г</v>
          </cell>
          <cell r="D68" t="str">
            <v>нд</v>
          </cell>
        </row>
        <row r="69">
          <cell r="A69" t="str">
            <v>1.2.3.6</v>
          </cell>
          <cell r="B69" t="str">
            <v>«Включение приборов учета в систему сбора и передачи данных, класс напряжения 6 (10) кВ, всего, в том числе:»</v>
          </cell>
          <cell r="C69" t="str">
            <v>Г</v>
          </cell>
          <cell r="D69" t="str">
            <v>нд</v>
          </cell>
        </row>
        <row r="70">
          <cell r="A70" t="str">
            <v>1.2.3.7</v>
          </cell>
          <cell r="B70" t="str">
            <v>«Включение приборов учета в систему сбора и передачи данных, класс напряжения 35 кВ, всего, в том числе:»</v>
          </cell>
          <cell r="C70" t="str">
            <v>Г</v>
          </cell>
          <cell r="D70" t="str">
            <v>нд</v>
          </cell>
        </row>
        <row r="71">
          <cell r="A71" t="str">
            <v>1.2.3.8</v>
          </cell>
          <cell r="B71" t="str">
            <v>«Включение приборов учета в систему сбора и передачи данных, класс напряжения 110 кВ и выше, всего, в том числе:»</v>
          </cell>
          <cell r="C71" t="str">
            <v>Г</v>
          </cell>
          <cell r="D71" t="str">
            <v>нд</v>
          </cell>
        </row>
        <row r="72">
          <cell r="A72" t="str">
            <v>1.2.4</v>
          </cell>
          <cell r="B72" t="str">
            <v>Реконструкция, модернизация, техническое перевооружение прочих объектов основных средств, всего, в том числе:</v>
          </cell>
          <cell r="C72" t="str">
            <v>Г</v>
          </cell>
          <cell r="D72" t="str">
            <v>нд</v>
          </cell>
        </row>
        <row r="73">
          <cell r="A73" t="str">
            <v>1.2.4.1</v>
          </cell>
          <cell r="B73" t="str">
            <v>Реконструкция прочих объектов основных средств, всего, в том числе:</v>
          </cell>
          <cell r="C73" t="str">
            <v>Г</v>
          </cell>
          <cell r="D73" t="str">
            <v>нд</v>
          </cell>
        </row>
        <row r="74">
          <cell r="A74" t="str">
            <v>1.2.4.2</v>
          </cell>
          <cell r="B74" t="str">
            <v>Модернизация, техническое перевооружение прочих объектов основных средств, всего, в том числе:</v>
          </cell>
          <cell r="C74" t="str">
            <v>Г</v>
          </cell>
          <cell r="D74" t="str">
            <v>нд</v>
          </cell>
        </row>
        <row r="75">
          <cell r="A75" t="str">
            <v>1.3</v>
          </cell>
          <cell r="B75" t="str">
    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    </cell>
          <cell r="C75" t="str">
            <v>Г</v>
          </cell>
          <cell r="D75" t="str">
            <v>нд</v>
          </cell>
        </row>
        <row r="76">
          <cell r="A76" t="str">
            <v>1.3.1</v>
          </cell>
          <cell r="B76" t="str">
            <v>Инвестиционные проекты, предусмотренные схемой и программой развития Единой энергетической системы России, всего, в том числе:</v>
          </cell>
          <cell r="C76" t="str">
            <v>Г</v>
          </cell>
          <cell r="D76" t="str">
            <v>нд</v>
          </cell>
        </row>
        <row r="77">
          <cell r="A77" t="str">
            <v>1.3.2</v>
          </cell>
          <cell r="B77" t="str">
            <v>Инвестиционные проекты, предусмотренные схемой и программой развития субъекта Российской Федерации, всего, в том числе:</v>
          </cell>
          <cell r="C77" t="str">
            <v>Г</v>
          </cell>
          <cell r="D77" t="str">
            <v>нд</v>
          </cell>
        </row>
        <row r="78">
          <cell r="A78" t="str">
            <v>1.4</v>
          </cell>
          <cell r="B78" t="str">
            <v>Прочее новое строительство объектов электросетевого хозяйства, всего, в том числе:</v>
          </cell>
          <cell r="C78" t="str">
            <v>Г</v>
          </cell>
          <cell r="D78" t="str">
            <v>нд</v>
          </cell>
        </row>
        <row r="79">
          <cell r="A79" t="str">
            <v>1.5</v>
          </cell>
          <cell r="B79" t="str">
            <v>Покупка земельных участков для целей реализации инвестиционных проектов, всего, в том числе:</v>
          </cell>
          <cell r="C79" t="str">
            <v>Г</v>
          </cell>
          <cell r="D79" t="str">
            <v>нд</v>
          </cell>
        </row>
        <row r="80">
          <cell r="A80" t="str">
            <v>1.6</v>
          </cell>
          <cell r="B80" t="str">
            <v>Прочие инвестиционные проекты, всего, в том числе:</v>
          </cell>
          <cell r="C80" t="str">
            <v>Г</v>
          </cell>
          <cell r="D80" t="str">
            <v>нд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84"/>
  <sheetViews>
    <sheetView tabSelected="1" view="pageBreakPreview" zoomScale="80" zoomScaleSheetLayoutView="80" workbookViewId="0">
      <selection activeCell="J84" sqref="J84"/>
    </sheetView>
  </sheetViews>
  <sheetFormatPr defaultRowHeight="15.75" x14ac:dyDescent="0.25"/>
  <cols>
    <col min="1" max="1" width="11.5546875" style="1" customWidth="1"/>
    <col min="2" max="2" width="27.77734375" style="1" customWidth="1"/>
    <col min="3" max="3" width="14.5546875" style="1" customWidth="1"/>
    <col min="4" max="4" width="16" style="1" customWidth="1"/>
    <col min="5" max="5" width="15.5546875" style="1" customWidth="1"/>
    <col min="6" max="7" width="13" style="1" customWidth="1"/>
    <col min="8" max="17" width="10" style="1" customWidth="1"/>
    <col min="18" max="19" width="11.109375" style="1" customWidth="1"/>
    <col min="20" max="20" width="16.6640625" style="1" customWidth="1"/>
    <col min="21" max="21" width="14.44140625" style="1" customWidth="1"/>
    <col min="22" max="22" width="16.33203125" style="1" customWidth="1"/>
    <col min="23" max="23" width="9.6640625" style="1" customWidth="1"/>
    <col min="24" max="24" width="11.77734375" style="1" customWidth="1"/>
    <col min="25" max="26" width="9.44140625" style="1" customWidth="1"/>
    <col min="27" max="27" width="10.77734375" style="1" customWidth="1"/>
    <col min="28" max="28" width="9.44140625" style="1" customWidth="1"/>
    <col min="29" max="29" width="20.21875" style="1" customWidth="1"/>
    <col min="30" max="67" width="9.44140625" style="1" customWidth="1"/>
    <col min="68" max="68" width="10.77734375" style="1" customWidth="1"/>
    <col min="69" max="69" width="10.21875" style="1" customWidth="1"/>
    <col min="70" max="70" width="12.5546875" style="1" customWidth="1"/>
    <col min="71" max="71" width="13.44140625" style="1" customWidth="1"/>
    <col min="72" max="72" width="11.5546875" style="1" customWidth="1"/>
    <col min="73" max="73" width="10.44140625" style="1" customWidth="1"/>
    <col min="74" max="74" width="15.5546875" style="1" customWidth="1"/>
    <col min="75" max="16384" width="8.88671875" style="1"/>
  </cols>
  <sheetData>
    <row r="1" spans="1:29" ht="18.75" x14ac:dyDescent="0.25">
      <c r="V1" s="2" t="s">
        <v>0</v>
      </c>
    </row>
    <row r="2" spans="1:29" ht="18.75" x14ac:dyDescent="0.3">
      <c r="V2" s="3" t="s">
        <v>1</v>
      </c>
    </row>
    <row r="3" spans="1:29" ht="18.75" x14ac:dyDescent="0.3">
      <c r="V3" s="4" t="s">
        <v>2</v>
      </c>
    </row>
    <row r="4" spans="1:29" s="7" customFormat="1" ht="18.75" x14ac:dyDescent="0.3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  <c r="X4" s="6"/>
      <c r="Y4" s="6"/>
      <c r="Z4" s="6"/>
      <c r="AA4" s="6"/>
    </row>
    <row r="5" spans="1:29" s="7" customFormat="1" ht="18.75" x14ac:dyDescent="0.3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9"/>
      <c r="X5" s="9"/>
      <c r="Y5" s="9"/>
      <c r="Z5" s="9"/>
      <c r="AA5" s="9"/>
      <c r="AB5" s="9"/>
    </row>
    <row r="6" spans="1:29" s="7" customFormat="1" ht="18.75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9" s="7" customFormat="1" ht="18.75" customHeight="1" x14ac:dyDescent="0.3">
      <c r="A7" s="11" t="s">
        <v>5</v>
      </c>
      <c r="B7" s="11"/>
      <c r="C7" s="11"/>
      <c r="D7" s="11"/>
      <c r="E7" s="11"/>
      <c r="F7" s="11"/>
      <c r="G7" s="12" t="s">
        <v>6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  <c r="T7" s="13"/>
      <c r="U7" s="9"/>
      <c r="V7" s="9"/>
      <c r="W7" s="9"/>
      <c r="X7" s="9"/>
      <c r="Y7" s="9"/>
      <c r="Z7" s="9"/>
      <c r="AA7" s="9"/>
      <c r="AB7" s="9"/>
      <c r="AC7" s="9"/>
    </row>
    <row r="8" spans="1:29" x14ac:dyDescent="0.25">
      <c r="A8" s="14" t="s">
        <v>7</v>
      </c>
      <c r="B8" s="14"/>
      <c r="C8" s="14"/>
      <c r="D8" s="14"/>
      <c r="E8" s="14"/>
      <c r="F8" s="14"/>
      <c r="G8" s="15" t="s">
        <v>8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6"/>
      <c r="T8" s="14"/>
      <c r="U8" s="14"/>
      <c r="V8" s="14"/>
      <c r="W8" s="14"/>
      <c r="X8" s="14"/>
      <c r="Y8" s="14"/>
      <c r="Z8" s="14"/>
      <c r="AA8" s="14"/>
    </row>
    <row r="9" spans="1:29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9" ht="18.75" x14ac:dyDescent="0.3">
      <c r="B10" s="18"/>
      <c r="C10" s="18"/>
      <c r="D10" s="18"/>
      <c r="E10" s="18"/>
      <c r="F10" s="18"/>
      <c r="G10" s="18"/>
      <c r="H10" s="18"/>
      <c r="I10" s="18" t="s">
        <v>9</v>
      </c>
      <c r="J10" s="18"/>
      <c r="K10" s="18"/>
      <c r="L10" s="19">
        <v>2018</v>
      </c>
      <c r="M10" s="18" t="s">
        <v>10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9" ht="18.75" x14ac:dyDescent="0.3">
      <c r="AA11" s="3"/>
    </row>
    <row r="12" spans="1:29" ht="18.75" x14ac:dyDescent="0.25">
      <c r="A12" s="20" t="s">
        <v>11</v>
      </c>
      <c r="B12" s="20"/>
      <c r="C12" s="20"/>
      <c r="D12" s="20"/>
      <c r="E12" s="20"/>
      <c r="F12" s="20"/>
      <c r="G12" s="21" t="str">
        <f>'[1]10квФ'!G12:R12</f>
        <v>Приказом Министерства промышленности, энергетики и торговли  Красноярского края от 16.07.2018 №08-100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  <c r="T12" s="22"/>
      <c r="U12" s="22"/>
      <c r="V12" s="22"/>
      <c r="W12" s="22"/>
      <c r="X12" s="22"/>
      <c r="Y12" s="22"/>
      <c r="Z12" s="23"/>
      <c r="AA12" s="23"/>
    </row>
    <row r="13" spans="1:29" x14ac:dyDescent="0.25">
      <c r="A13" s="14" t="s">
        <v>12</v>
      </c>
      <c r="B13" s="14"/>
      <c r="C13" s="14"/>
      <c r="D13" s="14"/>
      <c r="E13" s="14"/>
      <c r="F13" s="14"/>
      <c r="G13" s="15" t="s">
        <v>13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4"/>
      <c r="T13" s="14"/>
      <c r="U13" s="14"/>
      <c r="V13" s="14"/>
      <c r="W13" s="14"/>
      <c r="X13" s="14"/>
      <c r="Y13" s="14"/>
      <c r="Z13" s="14"/>
      <c r="AA13" s="14"/>
    </row>
    <row r="14" spans="1:29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5"/>
      <c r="X14" s="25"/>
      <c r="Y14" s="25"/>
      <c r="Z14" s="25"/>
    </row>
    <row r="15" spans="1:29" ht="111" customHeight="1" x14ac:dyDescent="0.25">
      <c r="A15" s="26" t="s">
        <v>14</v>
      </c>
      <c r="B15" s="27" t="s">
        <v>15</v>
      </c>
      <c r="C15" s="27" t="s">
        <v>16</v>
      </c>
      <c r="D15" s="26" t="s">
        <v>17</v>
      </c>
      <c r="E15" s="26" t="s">
        <v>18</v>
      </c>
      <c r="F15" s="27" t="s">
        <v>19</v>
      </c>
      <c r="G15" s="27"/>
      <c r="H15" s="28" t="s">
        <v>20</v>
      </c>
      <c r="I15" s="29"/>
      <c r="J15" s="29"/>
      <c r="K15" s="29"/>
      <c r="L15" s="29"/>
      <c r="M15" s="29"/>
      <c r="N15" s="29"/>
      <c r="O15" s="29"/>
      <c r="P15" s="29"/>
      <c r="Q15" s="30"/>
      <c r="R15" s="27" t="s">
        <v>21</v>
      </c>
      <c r="S15" s="27"/>
      <c r="T15" s="31" t="s">
        <v>22</v>
      </c>
      <c r="U15" s="32"/>
      <c r="V15" s="26" t="s">
        <v>23</v>
      </c>
    </row>
    <row r="16" spans="1:29" x14ac:dyDescent="0.25">
      <c r="A16" s="33"/>
      <c r="B16" s="27"/>
      <c r="C16" s="27"/>
      <c r="D16" s="33"/>
      <c r="E16" s="33"/>
      <c r="F16" s="34" t="s">
        <v>24</v>
      </c>
      <c r="G16" s="34" t="s">
        <v>25</v>
      </c>
      <c r="H16" s="27" t="s">
        <v>26</v>
      </c>
      <c r="I16" s="27"/>
      <c r="J16" s="27" t="s">
        <v>27</v>
      </c>
      <c r="K16" s="27"/>
      <c r="L16" s="27" t="s">
        <v>28</v>
      </c>
      <c r="M16" s="27"/>
      <c r="N16" s="31" t="s">
        <v>29</v>
      </c>
      <c r="O16" s="32"/>
      <c r="P16" s="31" t="s">
        <v>30</v>
      </c>
      <c r="Q16" s="32"/>
      <c r="R16" s="34" t="s">
        <v>24</v>
      </c>
      <c r="S16" s="34" t="s">
        <v>25</v>
      </c>
      <c r="T16" s="35"/>
      <c r="U16" s="36"/>
      <c r="V16" s="33"/>
    </row>
    <row r="17" spans="1:22" x14ac:dyDescent="0.25">
      <c r="A17" s="33"/>
      <c r="B17" s="27"/>
      <c r="C17" s="27"/>
      <c r="D17" s="33"/>
      <c r="E17" s="33"/>
      <c r="F17" s="34"/>
      <c r="G17" s="34"/>
      <c r="H17" s="27"/>
      <c r="I17" s="27"/>
      <c r="J17" s="27"/>
      <c r="K17" s="27"/>
      <c r="L17" s="27"/>
      <c r="M17" s="27"/>
      <c r="N17" s="37"/>
      <c r="O17" s="38"/>
      <c r="P17" s="37"/>
      <c r="Q17" s="38"/>
      <c r="R17" s="34"/>
      <c r="S17" s="34"/>
      <c r="T17" s="37"/>
      <c r="U17" s="38"/>
      <c r="V17" s="33"/>
    </row>
    <row r="18" spans="1:22" ht="111" customHeight="1" x14ac:dyDescent="0.25">
      <c r="A18" s="39"/>
      <c r="B18" s="27"/>
      <c r="C18" s="27"/>
      <c r="D18" s="39"/>
      <c r="E18" s="39"/>
      <c r="F18" s="34"/>
      <c r="G18" s="34"/>
      <c r="H18" s="40" t="s">
        <v>31</v>
      </c>
      <c r="I18" s="40" t="s">
        <v>32</v>
      </c>
      <c r="J18" s="40" t="s">
        <v>31</v>
      </c>
      <c r="K18" s="40" t="s">
        <v>32</v>
      </c>
      <c r="L18" s="40" t="s">
        <v>31</v>
      </c>
      <c r="M18" s="40" t="s">
        <v>32</v>
      </c>
      <c r="N18" s="41" t="s">
        <v>31</v>
      </c>
      <c r="O18" s="41" t="s">
        <v>32</v>
      </c>
      <c r="P18" s="41" t="s">
        <v>31</v>
      </c>
      <c r="Q18" s="41" t="s">
        <v>32</v>
      </c>
      <c r="R18" s="34"/>
      <c r="S18" s="34"/>
      <c r="T18" s="42" t="s">
        <v>33</v>
      </c>
      <c r="U18" s="42" t="s">
        <v>34</v>
      </c>
      <c r="V18" s="39"/>
    </row>
    <row r="19" spans="1:22" x14ac:dyDescent="0.25">
      <c r="A19" s="40">
        <v>1</v>
      </c>
      <c r="B19" s="40">
        <f>A19+1</f>
        <v>2</v>
      </c>
      <c r="C19" s="40">
        <f t="shared" ref="C19:V19" si="0">B19+1</f>
        <v>3</v>
      </c>
      <c r="D19" s="40">
        <f t="shared" si="0"/>
        <v>4</v>
      </c>
      <c r="E19" s="40">
        <f t="shared" si="0"/>
        <v>5</v>
      </c>
      <c r="F19" s="40">
        <f t="shared" si="0"/>
        <v>6</v>
      </c>
      <c r="G19" s="40">
        <f t="shared" si="0"/>
        <v>7</v>
      </c>
      <c r="H19" s="40">
        <f t="shared" si="0"/>
        <v>8</v>
      </c>
      <c r="I19" s="40">
        <f t="shared" si="0"/>
        <v>9</v>
      </c>
      <c r="J19" s="40">
        <f t="shared" si="0"/>
        <v>10</v>
      </c>
      <c r="K19" s="40">
        <f t="shared" si="0"/>
        <v>11</v>
      </c>
      <c r="L19" s="40">
        <f t="shared" si="0"/>
        <v>12</v>
      </c>
      <c r="M19" s="40">
        <f t="shared" si="0"/>
        <v>13</v>
      </c>
      <c r="N19" s="40">
        <f t="shared" si="0"/>
        <v>14</v>
      </c>
      <c r="O19" s="40">
        <f>N19+1</f>
        <v>15</v>
      </c>
      <c r="P19" s="40">
        <f t="shared" si="0"/>
        <v>16</v>
      </c>
      <c r="Q19" s="40">
        <f t="shared" si="0"/>
        <v>17</v>
      </c>
      <c r="R19" s="40">
        <f t="shared" si="0"/>
        <v>18</v>
      </c>
      <c r="S19" s="40">
        <f t="shared" si="0"/>
        <v>19</v>
      </c>
      <c r="T19" s="40">
        <f t="shared" si="0"/>
        <v>20</v>
      </c>
      <c r="U19" s="40">
        <f t="shared" si="0"/>
        <v>21</v>
      </c>
      <c r="V19" s="40">
        <f t="shared" si="0"/>
        <v>22</v>
      </c>
    </row>
    <row r="20" spans="1:22" s="49" customFormat="1" ht="31.5" x14ac:dyDescent="0.25">
      <c r="A20" s="43" t="str">
        <f>'[1]10квФ'!A19</f>
        <v>0</v>
      </c>
      <c r="B20" s="44" t="str">
        <f>'[1]10квФ'!B19</f>
        <v>ВСЕГО по инвестиционной программе, в том числе:</v>
      </c>
      <c r="C20" s="43" t="str">
        <f>'[1]10квФ'!C19</f>
        <v>нд</v>
      </c>
      <c r="D20" s="45">
        <f>SUM(D21:D26)</f>
        <v>2.2119999999999997</v>
      </c>
      <c r="E20" s="45">
        <f>SUM(E21:E26)</f>
        <v>0</v>
      </c>
      <c r="F20" s="45">
        <f t="shared" ref="F20:G20" si="1">SUM(F21:F26)</f>
        <v>2.2119999999999997</v>
      </c>
      <c r="G20" s="45">
        <f t="shared" si="1"/>
        <v>13.662000000000001</v>
      </c>
      <c r="H20" s="46">
        <f>SUM(J20,L20,N20,P20)</f>
        <v>13.662000000000001</v>
      </c>
      <c r="I20" s="46">
        <f>SUM(K20,M20,O20,Q20)</f>
        <v>0</v>
      </c>
      <c r="J20" s="46">
        <f>SUM(J21,J22,J23,J24,J25,J26)</f>
        <v>0</v>
      </c>
      <c r="K20" s="46">
        <f t="shared" ref="K20:S20" si="2">SUM(K21,K22,K23,K24,K25,K26)</f>
        <v>0</v>
      </c>
      <c r="L20" s="46">
        <f t="shared" si="2"/>
        <v>0</v>
      </c>
      <c r="M20" s="46">
        <f t="shared" si="2"/>
        <v>0</v>
      </c>
      <c r="N20" s="46">
        <f t="shared" si="2"/>
        <v>0</v>
      </c>
      <c r="O20" s="46">
        <f t="shared" si="2"/>
        <v>0</v>
      </c>
      <c r="P20" s="46">
        <f t="shared" si="2"/>
        <v>13.662000000000001</v>
      </c>
      <c r="Q20" s="46">
        <f t="shared" si="2"/>
        <v>0</v>
      </c>
      <c r="R20" s="46">
        <f t="shared" si="2"/>
        <v>2.2119999999999997</v>
      </c>
      <c r="S20" s="46">
        <f t="shared" si="2"/>
        <v>13.662000000000001</v>
      </c>
      <c r="T20" s="46">
        <f>M20-L20</f>
        <v>0</v>
      </c>
      <c r="U20" s="47">
        <v>0</v>
      </c>
      <c r="V20" s="48" t="s">
        <v>35</v>
      </c>
    </row>
    <row r="21" spans="1:22" ht="31.5" x14ac:dyDescent="0.25">
      <c r="A21" s="50" t="str">
        <f>'[1]10квФ'!A20</f>
        <v>0.1</v>
      </c>
      <c r="B21" s="51" t="str">
        <f>'[1]10квФ'!B20</f>
        <v>Технологическое присоединение, всего</v>
      </c>
      <c r="C21" s="50" t="str">
        <f>'[1]10квФ'!C20</f>
        <v>нд</v>
      </c>
      <c r="D21" s="52" t="s">
        <v>35</v>
      </c>
      <c r="E21" s="52" t="s">
        <v>35</v>
      </c>
      <c r="F21" s="52" t="s">
        <v>35</v>
      </c>
      <c r="G21" s="52" t="s">
        <v>35</v>
      </c>
      <c r="H21" s="52" t="s">
        <v>35</v>
      </c>
      <c r="I21" s="52" t="s">
        <v>35</v>
      </c>
      <c r="J21" s="52" t="s">
        <v>35</v>
      </c>
      <c r="K21" s="52" t="s">
        <v>35</v>
      </c>
      <c r="L21" s="52" t="s">
        <v>35</v>
      </c>
      <c r="M21" s="52" t="s">
        <v>35</v>
      </c>
      <c r="N21" s="52" t="s">
        <v>35</v>
      </c>
      <c r="O21" s="52" t="s">
        <v>35</v>
      </c>
      <c r="P21" s="52" t="s">
        <v>35</v>
      </c>
      <c r="Q21" s="52" t="s">
        <v>35</v>
      </c>
      <c r="R21" s="52" t="s">
        <v>35</v>
      </c>
      <c r="S21" s="52" t="s">
        <v>35</v>
      </c>
      <c r="T21" s="52" t="s">
        <v>35</v>
      </c>
      <c r="U21" s="52" t="s">
        <v>35</v>
      </c>
      <c r="V21" s="52" t="s">
        <v>35</v>
      </c>
    </row>
    <row r="22" spans="1:22" s="59" customFormat="1" ht="47.25" x14ac:dyDescent="0.25">
      <c r="A22" s="53" t="str">
        <f>'[1]10квФ'!A21</f>
        <v>0.2</v>
      </c>
      <c r="B22" s="54" t="str">
        <f>'[1]10квФ'!B21</f>
        <v>Реконструкция, модернизация, техническое перевооружение, всего</v>
      </c>
      <c r="C22" s="53" t="str">
        <f>'[1]10квФ'!C21</f>
        <v>нд</v>
      </c>
      <c r="D22" s="55">
        <f>SUM(D48)</f>
        <v>2.2119999999999997</v>
      </c>
      <c r="E22" s="55">
        <f>SUM(E48)</f>
        <v>0</v>
      </c>
      <c r="F22" s="55">
        <f t="shared" ref="F22:G22" si="3">SUM(F48)</f>
        <v>2.2119999999999997</v>
      </c>
      <c r="G22" s="55">
        <f t="shared" si="3"/>
        <v>13.662000000000001</v>
      </c>
      <c r="H22" s="56">
        <f t="shared" ref="H22:I52" si="4">SUM(J22,L22,N22,P22)</f>
        <v>13.662000000000001</v>
      </c>
      <c r="I22" s="56">
        <f t="shared" si="4"/>
        <v>0</v>
      </c>
      <c r="J22" s="55">
        <f>SUM(J48)</f>
        <v>0</v>
      </c>
      <c r="K22" s="55">
        <f t="shared" ref="K22:S22" si="5">SUM(K48)</f>
        <v>0</v>
      </c>
      <c r="L22" s="55">
        <f t="shared" si="5"/>
        <v>0</v>
      </c>
      <c r="M22" s="55">
        <f t="shared" si="5"/>
        <v>0</v>
      </c>
      <c r="N22" s="55">
        <f t="shared" si="5"/>
        <v>0</v>
      </c>
      <c r="O22" s="55">
        <f t="shared" si="5"/>
        <v>0</v>
      </c>
      <c r="P22" s="55">
        <f t="shared" si="5"/>
        <v>13.662000000000001</v>
      </c>
      <c r="Q22" s="55">
        <f t="shared" si="5"/>
        <v>0</v>
      </c>
      <c r="R22" s="55">
        <f t="shared" si="5"/>
        <v>2.2119999999999997</v>
      </c>
      <c r="S22" s="55">
        <f t="shared" si="5"/>
        <v>13.662000000000001</v>
      </c>
      <c r="T22" s="56">
        <f>M22-L22</f>
        <v>0</v>
      </c>
      <c r="U22" s="57">
        <v>0</v>
      </c>
      <c r="V22" s="58" t="s">
        <v>35</v>
      </c>
    </row>
    <row r="23" spans="1:22" ht="78.75" x14ac:dyDescent="0.25">
      <c r="A23" s="50" t="str">
        <f>'[1]10квФ'!A22</f>
        <v>0.3</v>
      </c>
      <c r="B23" s="51" t="str">
        <f>'[1]10квФ'!B22</f>
        <v>Инвестиционные проекты, реализация которых обуславливается схемами и программами перспективного развития электроэнергетики, всего</v>
      </c>
      <c r="C23" s="50" t="str">
        <f>'[1]10квФ'!C22</f>
        <v>нд</v>
      </c>
      <c r="D23" s="52" t="s">
        <v>35</v>
      </c>
      <c r="E23" s="52" t="s">
        <v>35</v>
      </c>
      <c r="F23" s="52" t="s">
        <v>35</v>
      </c>
      <c r="G23" s="52" t="s">
        <v>35</v>
      </c>
      <c r="H23" s="52" t="s">
        <v>35</v>
      </c>
      <c r="I23" s="52" t="s">
        <v>35</v>
      </c>
      <c r="J23" s="52" t="s">
        <v>35</v>
      </c>
      <c r="K23" s="52" t="s">
        <v>35</v>
      </c>
      <c r="L23" s="52" t="s">
        <v>35</v>
      </c>
      <c r="M23" s="52" t="s">
        <v>35</v>
      </c>
      <c r="N23" s="52" t="s">
        <v>35</v>
      </c>
      <c r="O23" s="52" t="s">
        <v>35</v>
      </c>
      <c r="P23" s="52" t="s">
        <v>35</v>
      </c>
      <c r="Q23" s="52" t="s">
        <v>35</v>
      </c>
      <c r="R23" s="52" t="s">
        <v>35</v>
      </c>
      <c r="S23" s="52" t="s">
        <v>35</v>
      </c>
      <c r="T23" s="52" t="s">
        <v>35</v>
      </c>
      <c r="U23" s="52" t="s">
        <v>35</v>
      </c>
      <c r="V23" s="52" t="s">
        <v>35</v>
      </c>
    </row>
    <row r="24" spans="1:22" ht="47.25" x14ac:dyDescent="0.25">
      <c r="A24" s="50" t="str">
        <f>'[1]10квФ'!A23</f>
        <v>0.4</v>
      </c>
      <c r="B24" s="51" t="str">
        <f>'[1]10квФ'!B23</f>
        <v>Прочее новое строительство объектов электросетевого хозяйства, всего</v>
      </c>
      <c r="C24" s="50" t="str">
        <f>'[1]10квФ'!C23</f>
        <v>нд</v>
      </c>
      <c r="D24" s="52" t="s">
        <v>35</v>
      </c>
      <c r="E24" s="52" t="s">
        <v>35</v>
      </c>
      <c r="F24" s="52" t="s">
        <v>35</v>
      </c>
      <c r="G24" s="52" t="s">
        <v>35</v>
      </c>
      <c r="H24" s="52" t="s">
        <v>35</v>
      </c>
      <c r="I24" s="52" t="s">
        <v>35</v>
      </c>
      <c r="J24" s="52" t="s">
        <v>35</v>
      </c>
      <c r="K24" s="52" t="s">
        <v>35</v>
      </c>
      <c r="L24" s="52" t="s">
        <v>35</v>
      </c>
      <c r="M24" s="52" t="s">
        <v>35</v>
      </c>
      <c r="N24" s="52" t="s">
        <v>35</v>
      </c>
      <c r="O24" s="52" t="s">
        <v>35</v>
      </c>
      <c r="P24" s="52" t="s">
        <v>35</v>
      </c>
      <c r="Q24" s="52" t="s">
        <v>35</v>
      </c>
      <c r="R24" s="52" t="s">
        <v>35</v>
      </c>
      <c r="S24" s="52" t="s">
        <v>35</v>
      </c>
      <c r="T24" s="52" t="s">
        <v>35</v>
      </c>
      <c r="U24" s="52" t="s">
        <v>35</v>
      </c>
      <c r="V24" s="52" t="s">
        <v>35</v>
      </c>
    </row>
    <row r="25" spans="1:22" ht="47.25" x14ac:dyDescent="0.25">
      <c r="A25" s="50" t="str">
        <f>'[1]10квФ'!A24</f>
        <v>0.5</v>
      </c>
      <c r="B25" s="51" t="str">
        <f>'[1]10квФ'!B24</f>
        <v>Покупка земельных участков для целей реализации инвестиционных проектов, всего</v>
      </c>
      <c r="C25" s="50" t="str">
        <f>'[1]10квФ'!C24</f>
        <v>нд</v>
      </c>
      <c r="D25" s="52" t="s">
        <v>35</v>
      </c>
      <c r="E25" s="52" t="s">
        <v>35</v>
      </c>
      <c r="F25" s="52" t="s">
        <v>35</v>
      </c>
      <c r="G25" s="52" t="s">
        <v>35</v>
      </c>
      <c r="H25" s="52" t="s">
        <v>35</v>
      </c>
      <c r="I25" s="52" t="s">
        <v>35</v>
      </c>
      <c r="J25" s="52" t="s">
        <v>35</v>
      </c>
      <c r="K25" s="52" t="s">
        <v>35</v>
      </c>
      <c r="L25" s="52" t="s">
        <v>35</v>
      </c>
      <c r="M25" s="52" t="s">
        <v>35</v>
      </c>
      <c r="N25" s="52" t="s">
        <v>35</v>
      </c>
      <c r="O25" s="52" t="s">
        <v>35</v>
      </c>
      <c r="P25" s="52" t="s">
        <v>35</v>
      </c>
      <c r="Q25" s="52" t="s">
        <v>35</v>
      </c>
      <c r="R25" s="52" t="s">
        <v>35</v>
      </c>
      <c r="S25" s="52" t="s">
        <v>35</v>
      </c>
      <c r="T25" s="52" t="s">
        <v>35</v>
      </c>
      <c r="U25" s="52" t="s">
        <v>35</v>
      </c>
      <c r="V25" s="52" t="s">
        <v>35</v>
      </c>
    </row>
    <row r="26" spans="1:22" ht="31.5" x14ac:dyDescent="0.25">
      <c r="A26" s="50" t="str">
        <f>'[1]10квФ'!A25</f>
        <v>0.6</v>
      </c>
      <c r="B26" s="51" t="str">
        <f>'[1]10квФ'!B25</f>
        <v>Прочие инвестиционные проекты, всего</v>
      </c>
      <c r="C26" s="50" t="str">
        <f>'[1]10квФ'!C25</f>
        <v>нд</v>
      </c>
      <c r="D26" s="52" t="s">
        <v>35</v>
      </c>
      <c r="E26" s="52" t="s">
        <v>35</v>
      </c>
      <c r="F26" s="52" t="s">
        <v>35</v>
      </c>
      <c r="G26" s="52" t="s">
        <v>35</v>
      </c>
      <c r="H26" s="52" t="s">
        <v>35</v>
      </c>
      <c r="I26" s="52" t="s">
        <v>35</v>
      </c>
      <c r="J26" s="52" t="s">
        <v>35</v>
      </c>
      <c r="K26" s="52" t="s">
        <v>35</v>
      </c>
      <c r="L26" s="52" t="s">
        <v>35</v>
      </c>
      <c r="M26" s="52" t="s">
        <v>35</v>
      </c>
      <c r="N26" s="52" t="s">
        <v>35</v>
      </c>
      <c r="O26" s="52" t="s">
        <v>35</v>
      </c>
      <c r="P26" s="52" t="s">
        <v>35</v>
      </c>
      <c r="Q26" s="52" t="s">
        <v>35</v>
      </c>
      <c r="R26" s="52" t="s">
        <v>35</v>
      </c>
      <c r="S26" s="52" t="s">
        <v>35</v>
      </c>
      <c r="T26" s="52" t="s">
        <v>35</v>
      </c>
      <c r="U26" s="52" t="s">
        <v>35</v>
      </c>
      <c r="V26" s="52" t="s">
        <v>35</v>
      </c>
    </row>
    <row r="27" spans="1:22" x14ac:dyDescent="0.25">
      <c r="A27" s="50" t="str">
        <f>'[1]10квФ'!A26</f>
        <v>1</v>
      </c>
      <c r="B27" s="51" t="str">
        <f>'[1]10квФ'!B26</f>
        <v>Красноярский край</v>
      </c>
      <c r="C27" s="50" t="str">
        <f>'[1]10квФ'!C26</f>
        <v>нд</v>
      </c>
      <c r="D27" s="52" t="s">
        <v>35</v>
      </c>
      <c r="E27" s="52" t="s">
        <v>35</v>
      </c>
      <c r="F27" s="52" t="s">
        <v>35</v>
      </c>
      <c r="G27" s="52" t="s">
        <v>35</v>
      </c>
      <c r="H27" s="52" t="s">
        <v>35</v>
      </c>
      <c r="I27" s="52" t="s">
        <v>35</v>
      </c>
      <c r="J27" s="52" t="s">
        <v>35</v>
      </c>
      <c r="K27" s="52" t="s">
        <v>35</v>
      </c>
      <c r="L27" s="52" t="s">
        <v>35</v>
      </c>
      <c r="M27" s="52" t="s">
        <v>35</v>
      </c>
      <c r="N27" s="52" t="s">
        <v>35</v>
      </c>
      <c r="O27" s="52" t="s">
        <v>35</v>
      </c>
      <c r="P27" s="52" t="s">
        <v>35</v>
      </c>
      <c r="Q27" s="52" t="s">
        <v>35</v>
      </c>
      <c r="R27" s="52" t="s">
        <v>35</v>
      </c>
      <c r="S27" s="52" t="s">
        <v>35</v>
      </c>
      <c r="T27" s="52" t="s">
        <v>35</v>
      </c>
      <c r="U27" s="52" t="s">
        <v>35</v>
      </c>
      <c r="V27" s="52" t="s">
        <v>35</v>
      </c>
    </row>
    <row r="28" spans="1:22" ht="31.5" x14ac:dyDescent="0.25">
      <c r="A28" s="50" t="str">
        <f>'[1]10квФ'!A27</f>
        <v>1.1</v>
      </c>
      <c r="B28" s="51" t="str">
        <f>'[1]10квФ'!B27</f>
        <v>Технологическое присоединение, всего, в том числе:</v>
      </c>
      <c r="C28" s="50" t="str">
        <f>'[1]10квФ'!C27</f>
        <v>Г</v>
      </c>
      <c r="D28" s="52" t="s">
        <v>35</v>
      </c>
      <c r="E28" s="52" t="s">
        <v>35</v>
      </c>
      <c r="F28" s="52" t="s">
        <v>35</v>
      </c>
      <c r="G28" s="52" t="s">
        <v>35</v>
      </c>
      <c r="H28" s="52" t="s">
        <v>35</v>
      </c>
      <c r="I28" s="52" t="s">
        <v>35</v>
      </c>
      <c r="J28" s="52" t="s">
        <v>35</v>
      </c>
      <c r="K28" s="52" t="s">
        <v>35</v>
      </c>
      <c r="L28" s="52" t="s">
        <v>35</v>
      </c>
      <c r="M28" s="52" t="s">
        <v>35</v>
      </c>
      <c r="N28" s="52" t="s">
        <v>35</v>
      </c>
      <c r="O28" s="52" t="s">
        <v>35</v>
      </c>
      <c r="P28" s="52" t="s">
        <v>35</v>
      </c>
      <c r="Q28" s="52" t="s">
        <v>35</v>
      </c>
      <c r="R28" s="52" t="s">
        <v>35</v>
      </c>
      <c r="S28" s="52" t="s">
        <v>35</v>
      </c>
      <c r="T28" s="52" t="s">
        <v>35</v>
      </c>
      <c r="U28" s="52" t="s">
        <v>35</v>
      </c>
      <c r="V28" s="52" t="s">
        <v>35</v>
      </c>
    </row>
    <row r="29" spans="1:22" ht="47.25" x14ac:dyDescent="0.25">
      <c r="A29" s="50" t="str">
        <f>'[1]10квФ'!A28</f>
        <v>1.1.1</v>
      </c>
      <c r="B29" s="51" t="str">
        <f>'[1]10квФ'!B28</f>
        <v>Технологическое присоединение энергопринимающих устройств потребителей, всего, в том числе:</v>
      </c>
      <c r="C29" s="50" t="str">
        <f>'[1]10квФ'!C28</f>
        <v>Г</v>
      </c>
      <c r="D29" s="52" t="s">
        <v>35</v>
      </c>
      <c r="E29" s="52" t="s">
        <v>35</v>
      </c>
      <c r="F29" s="52" t="s">
        <v>35</v>
      </c>
      <c r="G29" s="52" t="s">
        <v>35</v>
      </c>
      <c r="H29" s="52" t="s">
        <v>35</v>
      </c>
      <c r="I29" s="52" t="s">
        <v>35</v>
      </c>
      <c r="J29" s="52" t="s">
        <v>35</v>
      </c>
      <c r="K29" s="52" t="s">
        <v>35</v>
      </c>
      <c r="L29" s="52" t="s">
        <v>35</v>
      </c>
      <c r="M29" s="52" t="s">
        <v>35</v>
      </c>
      <c r="N29" s="52" t="s">
        <v>35</v>
      </c>
      <c r="O29" s="52" t="s">
        <v>35</v>
      </c>
      <c r="P29" s="52" t="s">
        <v>35</v>
      </c>
      <c r="Q29" s="52" t="s">
        <v>35</v>
      </c>
      <c r="R29" s="52" t="s">
        <v>35</v>
      </c>
      <c r="S29" s="52" t="s">
        <v>35</v>
      </c>
      <c r="T29" s="52" t="s">
        <v>35</v>
      </c>
      <c r="U29" s="52" t="s">
        <v>35</v>
      </c>
      <c r="V29" s="52" t="s">
        <v>35</v>
      </c>
    </row>
    <row r="30" spans="1:22" ht="78.75" x14ac:dyDescent="0.25">
      <c r="A30" s="50" t="str">
        <f>'[1]10квФ'!A29</f>
        <v>1.1.1.1</v>
      </c>
      <c r="B30" s="51" t="str">
        <f>'[1]10квФ'!B29</f>
        <v>Технологическое присоединение энергопринимающих устройств потребителей максимальной мощностью до 15 кВт включительно, всего</v>
      </c>
      <c r="C30" s="50" t="str">
        <f>'[1]10квФ'!C29</f>
        <v>нд</v>
      </c>
      <c r="D30" s="52" t="s">
        <v>35</v>
      </c>
      <c r="E30" s="52" t="s">
        <v>35</v>
      </c>
      <c r="F30" s="52" t="s">
        <v>35</v>
      </c>
      <c r="G30" s="52" t="s">
        <v>35</v>
      </c>
      <c r="H30" s="52" t="s">
        <v>35</v>
      </c>
      <c r="I30" s="52" t="s">
        <v>35</v>
      </c>
      <c r="J30" s="52" t="s">
        <v>35</v>
      </c>
      <c r="K30" s="52" t="s">
        <v>35</v>
      </c>
      <c r="L30" s="52" t="s">
        <v>35</v>
      </c>
      <c r="M30" s="52" t="s">
        <v>35</v>
      </c>
      <c r="N30" s="52" t="s">
        <v>35</v>
      </c>
      <c r="O30" s="52" t="s">
        <v>35</v>
      </c>
      <c r="P30" s="52" t="s">
        <v>35</v>
      </c>
      <c r="Q30" s="52" t="s">
        <v>35</v>
      </c>
      <c r="R30" s="52" t="s">
        <v>35</v>
      </c>
      <c r="S30" s="52" t="s">
        <v>35</v>
      </c>
      <c r="T30" s="52" t="s">
        <v>35</v>
      </c>
      <c r="U30" s="52" t="s">
        <v>35</v>
      </c>
      <c r="V30" s="52" t="s">
        <v>35</v>
      </c>
    </row>
    <row r="31" spans="1:22" ht="78.75" x14ac:dyDescent="0.25">
      <c r="A31" s="50" t="str">
        <f>'[1]10квФ'!A30</f>
        <v>1.1.1.2</v>
      </c>
      <c r="B31" s="51" t="str">
        <f>'[1]10квФ'!B30</f>
        <v>Технологическое присоединение энергопринимающих устройств потребителей максимальной мощностью до 150 кВт включительно, всего</v>
      </c>
      <c r="C31" s="50" t="str">
        <f>'[1]10квФ'!C30</f>
        <v>нд</v>
      </c>
      <c r="D31" s="52" t="s">
        <v>35</v>
      </c>
      <c r="E31" s="52" t="s">
        <v>35</v>
      </c>
      <c r="F31" s="52" t="s">
        <v>35</v>
      </c>
      <c r="G31" s="52" t="s">
        <v>35</v>
      </c>
      <c r="H31" s="52" t="s">
        <v>35</v>
      </c>
      <c r="I31" s="52" t="s">
        <v>35</v>
      </c>
      <c r="J31" s="52" t="s">
        <v>35</v>
      </c>
      <c r="K31" s="52" t="s">
        <v>35</v>
      </c>
      <c r="L31" s="52" t="s">
        <v>35</v>
      </c>
      <c r="M31" s="52" t="s">
        <v>35</v>
      </c>
      <c r="N31" s="52" t="s">
        <v>35</v>
      </c>
      <c r="O31" s="52" t="s">
        <v>35</v>
      </c>
      <c r="P31" s="52" t="s">
        <v>35</v>
      </c>
      <c r="Q31" s="52" t="s">
        <v>35</v>
      </c>
      <c r="R31" s="52" t="s">
        <v>35</v>
      </c>
      <c r="S31" s="52" t="s">
        <v>35</v>
      </c>
      <c r="T31" s="52" t="s">
        <v>35</v>
      </c>
      <c r="U31" s="52" t="s">
        <v>35</v>
      </c>
      <c r="V31" s="52" t="s">
        <v>35</v>
      </c>
    </row>
    <row r="32" spans="1:22" ht="63" x14ac:dyDescent="0.25">
      <c r="A32" s="50" t="str">
        <f>'[1]10квФ'!A31</f>
        <v>1.1.1.3</v>
      </c>
      <c r="B32" s="51" t="str">
        <f>'[1]10квФ'!B31</f>
        <v>Технологическое присоединение энергопринимающих устройств потребителей свыше 150 кВт, всего, в том числе:</v>
      </c>
      <c r="C32" s="50" t="str">
        <f>'[1]10квФ'!C31</f>
        <v>нд</v>
      </c>
      <c r="D32" s="52" t="s">
        <v>35</v>
      </c>
      <c r="E32" s="52" t="s">
        <v>35</v>
      </c>
      <c r="F32" s="52" t="s">
        <v>35</v>
      </c>
      <c r="G32" s="52" t="s">
        <v>35</v>
      </c>
      <c r="H32" s="52" t="s">
        <v>35</v>
      </c>
      <c r="I32" s="52" t="s">
        <v>35</v>
      </c>
      <c r="J32" s="52" t="s">
        <v>35</v>
      </c>
      <c r="K32" s="52" t="s">
        <v>35</v>
      </c>
      <c r="L32" s="52" t="s">
        <v>35</v>
      </c>
      <c r="M32" s="52" t="s">
        <v>35</v>
      </c>
      <c r="N32" s="52" t="s">
        <v>35</v>
      </c>
      <c r="O32" s="52" t="s">
        <v>35</v>
      </c>
      <c r="P32" s="52" t="s">
        <v>35</v>
      </c>
      <c r="Q32" s="52" t="s">
        <v>35</v>
      </c>
      <c r="R32" s="52" t="s">
        <v>35</v>
      </c>
      <c r="S32" s="52" t="s">
        <v>35</v>
      </c>
      <c r="T32" s="52" t="s">
        <v>35</v>
      </c>
      <c r="U32" s="52" t="s">
        <v>35</v>
      </c>
      <c r="V32" s="52" t="s">
        <v>35</v>
      </c>
    </row>
    <row r="33" spans="1:22" ht="47.25" x14ac:dyDescent="0.25">
      <c r="A33" s="50" t="str">
        <f>'[1]10квФ'!A32</f>
        <v>1.1.2</v>
      </c>
      <c r="B33" s="51" t="str">
        <f>'[1]10квФ'!B32</f>
        <v>Технологическое присоединение объектов электросетевого хозяйства, всего, в том числе:</v>
      </c>
      <c r="C33" s="50" t="str">
        <f>'[1]10квФ'!C32</f>
        <v>Г</v>
      </c>
      <c r="D33" s="52" t="s">
        <v>35</v>
      </c>
      <c r="E33" s="52" t="s">
        <v>35</v>
      </c>
      <c r="F33" s="52" t="s">
        <v>35</v>
      </c>
      <c r="G33" s="52" t="s">
        <v>35</v>
      </c>
      <c r="H33" s="52" t="s">
        <v>35</v>
      </c>
      <c r="I33" s="52" t="s">
        <v>35</v>
      </c>
      <c r="J33" s="52" t="s">
        <v>35</v>
      </c>
      <c r="K33" s="52" t="s">
        <v>35</v>
      </c>
      <c r="L33" s="52" t="s">
        <v>35</v>
      </c>
      <c r="M33" s="52" t="s">
        <v>35</v>
      </c>
      <c r="N33" s="52" t="s">
        <v>35</v>
      </c>
      <c r="O33" s="52" t="s">
        <v>35</v>
      </c>
      <c r="P33" s="52" t="s">
        <v>35</v>
      </c>
      <c r="Q33" s="52" t="s">
        <v>35</v>
      </c>
      <c r="R33" s="52" t="s">
        <v>35</v>
      </c>
      <c r="S33" s="52" t="s">
        <v>35</v>
      </c>
      <c r="T33" s="52" t="s">
        <v>35</v>
      </c>
      <c r="U33" s="52" t="s">
        <v>35</v>
      </c>
      <c r="V33" s="52" t="s">
        <v>35</v>
      </c>
    </row>
    <row r="34" spans="1:22" ht="78.75" x14ac:dyDescent="0.25">
      <c r="A34" s="50" t="str">
        <f>'[1]10квФ'!A33</f>
        <v>1.1.2.1</v>
      </c>
      <c r="B34" s="51" t="str">
        <f>'[1]10квФ'!B33</f>
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</c>
      <c r="C34" s="50" t="str">
        <f>'[1]10квФ'!C33</f>
        <v>Г</v>
      </c>
      <c r="D34" s="52" t="s">
        <v>35</v>
      </c>
      <c r="E34" s="52" t="s">
        <v>35</v>
      </c>
      <c r="F34" s="52" t="s">
        <v>35</v>
      </c>
      <c r="G34" s="52" t="s">
        <v>35</v>
      </c>
      <c r="H34" s="52" t="s">
        <v>35</v>
      </c>
      <c r="I34" s="52" t="s">
        <v>35</v>
      </c>
      <c r="J34" s="52" t="s">
        <v>35</v>
      </c>
      <c r="K34" s="52" t="s">
        <v>35</v>
      </c>
      <c r="L34" s="52" t="s">
        <v>35</v>
      </c>
      <c r="M34" s="52" t="s">
        <v>35</v>
      </c>
      <c r="N34" s="52" t="s">
        <v>35</v>
      </c>
      <c r="O34" s="52" t="s">
        <v>35</v>
      </c>
      <c r="P34" s="52" t="s">
        <v>35</v>
      </c>
      <c r="Q34" s="52" t="s">
        <v>35</v>
      </c>
      <c r="R34" s="52" t="s">
        <v>35</v>
      </c>
      <c r="S34" s="52" t="s">
        <v>35</v>
      </c>
      <c r="T34" s="52" t="s">
        <v>35</v>
      </c>
      <c r="U34" s="52" t="s">
        <v>35</v>
      </c>
      <c r="V34" s="52" t="s">
        <v>35</v>
      </c>
    </row>
    <row r="35" spans="1:22" ht="63" x14ac:dyDescent="0.25">
      <c r="A35" s="50" t="str">
        <f>'[1]10квФ'!A34</f>
        <v>1.1.2.2</v>
      </c>
      <c r="B35" s="51" t="str">
        <f>'[1]10квФ'!B34</f>
        <v>Технологическое присоединение к электрическим сетям иных сетевых организаций, всего, в том числе:</v>
      </c>
      <c r="C35" s="50" t="str">
        <f>'[1]10квФ'!C34</f>
        <v>Г</v>
      </c>
      <c r="D35" s="52" t="s">
        <v>35</v>
      </c>
      <c r="E35" s="52" t="s">
        <v>35</v>
      </c>
      <c r="F35" s="52" t="s">
        <v>35</v>
      </c>
      <c r="G35" s="52" t="s">
        <v>35</v>
      </c>
      <c r="H35" s="52" t="s">
        <v>35</v>
      </c>
      <c r="I35" s="52" t="s">
        <v>35</v>
      </c>
      <c r="J35" s="52" t="s">
        <v>35</v>
      </c>
      <c r="K35" s="52" t="s">
        <v>35</v>
      </c>
      <c r="L35" s="52" t="s">
        <v>35</v>
      </c>
      <c r="M35" s="52" t="s">
        <v>35</v>
      </c>
      <c r="N35" s="52" t="s">
        <v>35</v>
      </c>
      <c r="O35" s="52" t="s">
        <v>35</v>
      </c>
      <c r="P35" s="52" t="s">
        <v>35</v>
      </c>
      <c r="Q35" s="52" t="s">
        <v>35</v>
      </c>
      <c r="R35" s="52" t="s">
        <v>35</v>
      </c>
      <c r="S35" s="52" t="s">
        <v>35</v>
      </c>
      <c r="T35" s="52" t="s">
        <v>35</v>
      </c>
      <c r="U35" s="52" t="s">
        <v>35</v>
      </c>
      <c r="V35" s="52" t="s">
        <v>35</v>
      </c>
    </row>
    <row r="36" spans="1:22" ht="63" x14ac:dyDescent="0.25">
      <c r="A36" s="50" t="str">
        <f>'[1]10квФ'!A35</f>
        <v>1.1.3</v>
      </c>
      <c r="B36" s="51" t="str">
        <f>'[1]10квФ'!B35</f>
        <v>Технологическое присоединение объектов по производству электрической энергии всего, в том числе:</v>
      </c>
      <c r="C36" s="50" t="str">
        <f>'[1]10квФ'!C35</f>
        <v>Г</v>
      </c>
      <c r="D36" s="52" t="s">
        <v>35</v>
      </c>
      <c r="E36" s="52" t="s">
        <v>35</v>
      </c>
      <c r="F36" s="52" t="s">
        <v>35</v>
      </c>
      <c r="G36" s="52" t="s">
        <v>35</v>
      </c>
      <c r="H36" s="52" t="s">
        <v>35</v>
      </c>
      <c r="I36" s="52" t="s">
        <v>35</v>
      </c>
      <c r="J36" s="52" t="s">
        <v>35</v>
      </c>
      <c r="K36" s="52" t="s">
        <v>35</v>
      </c>
      <c r="L36" s="52" t="s">
        <v>35</v>
      </c>
      <c r="M36" s="52" t="s">
        <v>35</v>
      </c>
      <c r="N36" s="52" t="s">
        <v>35</v>
      </c>
      <c r="O36" s="52" t="s">
        <v>35</v>
      </c>
      <c r="P36" s="52" t="s">
        <v>35</v>
      </c>
      <c r="Q36" s="52" t="s">
        <v>35</v>
      </c>
      <c r="R36" s="52" t="s">
        <v>35</v>
      </c>
      <c r="S36" s="52" t="s">
        <v>35</v>
      </c>
      <c r="T36" s="52" t="s">
        <v>35</v>
      </c>
      <c r="U36" s="52" t="s">
        <v>35</v>
      </c>
      <c r="V36" s="52" t="s">
        <v>35</v>
      </c>
    </row>
    <row r="37" spans="1:22" ht="47.25" x14ac:dyDescent="0.25">
      <c r="A37" s="50" t="str">
        <f>'[1]10квФ'!A36</f>
        <v>1.1.3.1</v>
      </c>
      <c r="B37" s="51" t="str">
        <f>'[1]10квФ'!B36</f>
        <v>Наименование объекта по производству электрической энергии, всего, в том числе:</v>
      </c>
      <c r="C37" s="50" t="str">
        <f>'[1]10квФ'!C36</f>
        <v>Г</v>
      </c>
      <c r="D37" s="52" t="s">
        <v>35</v>
      </c>
      <c r="E37" s="52" t="s">
        <v>35</v>
      </c>
      <c r="F37" s="52" t="s">
        <v>35</v>
      </c>
      <c r="G37" s="52" t="s">
        <v>35</v>
      </c>
      <c r="H37" s="52" t="s">
        <v>35</v>
      </c>
      <c r="I37" s="52" t="s">
        <v>35</v>
      </c>
      <c r="J37" s="52" t="s">
        <v>35</v>
      </c>
      <c r="K37" s="52" t="s">
        <v>35</v>
      </c>
      <c r="L37" s="52" t="s">
        <v>35</v>
      </c>
      <c r="M37" s="52" t="s">
        <v>35</v>
      </c>
      <c r="N37" s="52" t="s">
        <v>35</v>
      </c>
      <c r="O37" s="52" t="s">
        <v>35</v>
      </c>
      <c r="P37" s="52" t="s">
        <v>35</v>
      </c>
      <c r="Q37" s="52" t="s">
        <v>35</v>
      </c>
      <c r="R37" s="52" t="s">
        <v>35</v>
      </c>
      <c r="S37" s="52" t="s">
        <v>35</v>
      </c>
      <c r="T37" s="52" t="s">
        <v>35</v>
      </c>
      <c r="U37" s="52" t="s">
        <v>35</v>
      </c>
      <c r="V37" s="52" t="s">
        <v>35</v>
      </c>
    </row>
    <row r="38" spans="1:22" ht="141.75" x14ac:dyDescent="0.25">
      <c r="A38" s="50" t="str">
        <f>'[1]10квФ'!A37</f>
        <v>1.1.3.1</v>
      </c>
      <c r="B38" s="51" t="str">
        <f>'[1]10квФ'!B37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38" s="50" t="str">
        <f>'[1]10квФ'!C37</f>
        <v>Г</v>
      </c>
      <c r="D38" s="52" t="s">
        <v>35</v>
      </c>
      <c r="E38" s="52" t="s">
        <v>35</v>
      </c>
      <c r="F38" s="52" t="s">
        <v>35</v>
      </c>
      <c r="G38" s="52" t="s">
        <v>35</v>
      </c>
      <c r="H38" s="52" t="s">
        <v>35</v>
      </c>
      <c r="I38" s="52" t="s">
        <v>35</v>
      </c>
      <c r="J38" s="52" t="s">
        <v>35</v>
      </c>
      <c r="K38" s="52" t="s">
        <v>35</v>
      </c>
      <c r="L38" s="52" t="s">
        <v>35</v>
      </c>
      <c r="M38" s="52" t="s">
        <v>35</v>
      </c>
      <c r="N38" s="52" t="s">
        <v>35</v>
      </c>
      <c r="O38" s="52" t="s">
        <v>35</v>
      </c>
      <c r="P38" s="52" t="s">
        <v>35</v>
      </c>
      <c r="Q38" s="52" t="s">
        <v>35</v>
      </c>
      <c r="R38" s="52" t="s">
        <v>35</v>
      </c>
      <c r="S38" s="52" t="s">
        <v>35</v>
      </c>
      <c r="T38" s="52" t="s">
        <v>35</v>
      </c>
      <c r="U38" s="52" t="s">
        <v>35</v>
      </c>
      <c r="V38" s="52" t="s">
        <v>35</v>
      </c>
    </row>
    <row r="39" spans="1:22" ht="126" x14ac:dyDescent="0.25">
      <c r="A39" s="50" t="str">
        <f>'[1]10квФ'!A38</f>
        <v>1.1.3.1</v>
      </c>
      <c r="B39" s="51" t="str">
        <f>'[1]10квФ'!B38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39" s="50" t="str">
        <f>'[1]10квФ'!C38</f>
        <v>Г</v>
      </c>
      <c r="D39" s="52" t="s">
        <v>35</v>
      </c>
      <c r="E39" s="52" t="s">
        <v>35</v>
      </c>
      <c r="F39" s="52" t="s">
        <v>35</v>
      </c>
      <c r="G39" s="52" t="s">
        <v>35</v>
      </c>
      <c r="H39" s="52" t="s">
        <v>35</v>
      </c>
      <c r="I39" s="52" t="s">
        <v>35</v>
      </c>
      <c r="J39" s="52" t="s">
        <v>35</v>
      </c>
      <c r="K39" s="52" t="s">
        <v>35</v>
      </c>
      <c r="L39" s="52" t="s">
        <v>35</v>
      </c>
      <c r="M39" s="52" t="s">
        <v>35</v>
      </c>
      <c r="N39" s="52" t="s">
        <v>35</v>
      </c>
      <c r="O39" s="52" t="s">
        <v>35</v>
      </c>
      <c r="P39" s="52" t="s">
        <v>35</v>
      </c>
      <c r="Q39" s="52" t="s">
        <v>35</v>
      </c>
      <c r="R39" s="52" t="s">
        <v>35</v>
      </c>
      <c r="S39" s="52" t="s">
        <v>35</v>
      </c>
      <c r="T39" s="52" t="s">
        <v>35</v>
      </c>
      <c r="U39" s="52" t="s">
        <v>35</v>
      </c>
      <c r="V39" s="52" t="s">
        <v>35</v>
      </c>
    </row>
    <row r="40" spans="1:22" ht="126" x14ac:dyDescent="0.25">
      <c r="A40" s="50" t="str">
        <f>'[1]10квФ'!A39</f>
        <v>1.1.3.1</v>
      </c>
      <c r="B40" s="51" t="str">
        <f>'[1]10квФ'!B39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</c>
      <c r="C40" s="50" t="str">
        <f>'[1]10квФ'!C39</f>
        <v>Г</v>
      </c>
      <c r="D40" s="52" t="s">
        <v>35</v>
      </c>
      <c r="E40" s="52" t="s">
        <v>35</v>
      </c>
      <c r="F40" s="52" t="s">
        <v>35</v>
      </c>
      <c r="G40" s="52" t="s">
        <v>35</v>
      </c>
      <c r="H40" s="52" t="s">
        <v>35</v>
      </c>
      <c r="I40" s="52" t="s">
        <v>35</v>
      </c>
      <c r="J40" s="52" t="s">
        <v>35</v>
      </c>
      <c r="K40" s="52" t="s">
        <v>35</v>
      </c>
      <c r="L40" s="52" t="s">
        <v>35</v>
      </c>
      <c r="M40" s="52" t="s">
        <v>35</v>
      </c>
      <c r="N40" s="52" t="s">
        <v>35</v>
      </c>
      <c r="O40" s="52" t="s">
        <v>35</v>
      </c>
      <c r="P40" s="52" t="s">
        <v>35</v>
      </c>
      <c r="Q40" s="52" t="s">
        <v>35</v>
      </c>
      <c r="R40" s="52" t="s">
        <v>35</v>
      </c>
      <c r="S40" s="52" t="s">
        <v>35</v>
      </c>
      <c r="T40" s="52" t="s">
        <v>35</v>
      </c>
      <c r="U40" s="52" t="s">
        <v>35</v>
      </c>
      <c r="V40" s="52" t="s">
        <v>35</v>
      </c>
    </row>
    <row r="41" spans="1:22" ht="47.25" x14ac:dyDescent="0.25">
      <c r="A41" s="50" t="str">
        <f>'[1]10квФ'!A40</f>
        <v>1.1.3.2</v>
      </c>
      <c r="B41" s="51" t="str">
        <f>'[1]10квФ'!B40</f>
        <v>Наименование объекта по производству электрической энергии, всего, в том числе:</v>
      </c>
      <c r="C41" s="50" t="str">
        <f>'[1]10квФ'!C40</f>
        <v>Г</v>
      </c>
      <c r="D41" s="52" t="s">
        <v>35</v>
      </c>
      <c r="E41" s="52" t="s">
        <v>35</v>
      </c>
      <c r="F41" s="52" t="s">
        <v>35</v>
      </c>
      <c r="G41" s="52" t="s">
        <v>35</v>
      </c>
      <c r="H41" s="52" t="s">
        <v>35</v>
      </c>
      <c r="I41" s="52" t="s">
        <v>35</v>
      </c>
      <c r="J41" s="52" t="s">
        <v>35</v>
      </c>
      <c r="K41" s="52" t="s">
        <v>35</v>
      </c>
      <c r="L41" s="52" t="s">
        <v>35</v>
      </c>
      <c r="M41" s="52" t="s">
        <v>35</v>
      </c>
      <c r="N41" s="52" t="s">
        <v>35</v>
      </c>
      <c r="O41" s="52" t="s">
        <v>35</v>
      </c>
      <c r="P41" s="52" t="s">
        <v>35</v>
      </c>
      <c r="Q41" s="52" t="s">
        <v>35</v>
      </c>
      <c r="R41" s="52" t="s">
        <v>35</v>
      </c>
      <c r="S41" s="52" t="s">
        <v>35</v>
      </c>
      <c r="T41" s="52" t="s">
        <v>35</v>
      </c>
      <c r="U41" s="52" t="s">
        <v>35</v>
      </c>
      <c r="V41" s="52" t="s">
        <v>35</v>
      </c>
    </row>
    <row r="42" spans="1:22" ht="141.75" x14ac:dyDescent="0.25">
      <c r="A42" s="50" t="str">
        <f>'[1]10квФ'!A41</f>
        <v>1.1.3.2</v>
      </c>
      <c r="B42" s="51" t="str">
        <f>'[1]10квФ'!B41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42" s="50" t="str">
        <f>'[1]10квФ'!C41</f>
        <v>Г</v>
      </c>
      <c r="D42" s="52" t="s">
        <v>35</v>
      </c>
      <c r="E42" s="52" t="s">
        <v>35</v>
      </c>
      <c r="F42" s="52" t="s">
        <v>35</v>
      </c>
      <c r="G42" s="52" t="s">
        <v>35</v>
      </c>
      <c r="H42" s="52" t="s">
        <v>35</v>
      </c>
      <c r="I42" s="52" t="s">
        <v>35</v>
      </c>
      <c r="J42" s="52" t="s">
        <v>35</v>
      </c>
      <c r="K42" s="52" t="s">
        <v>35</v>
      </c>
      <c r="L42" s="52" t="s">
        <v>35</v>
      </c>
      <c r="M42" s="52" t="s">
        <v>35</v>
      </c>
      <c r="N42" s="52" t="s">
        <v>35</v>
      </c>
      <c r="O42" s="52" t="s">
        <v>35</v>
      </c>
      <c r="P42" s="52" t="s">
        <v>35</v>
      </c>
      <c r="Q42" s="52" t="s">
        <v>35</v>
      </c>
      <c r="R42" s="52" t="s">
        <v>35</v>
      </c>
      <c r="S42" s="52" t="s">
        <v>35</v>
      </c>
      <c r="T42" s="52" t="s">
        <v>35</v>
      </c>
      <c r="U42" s="52" t="s">
        <v>35</v>
      </c>
      <c r="V42" s="52" t="s">
        <v>35</v>
      </c>
    </row>
    <row r="43" spans="1:22" ht="126" x14ac:dyDescent="0.25">
      <c r="A43" s="50" t="str">
        <f>'[1]10квФ'!A42</f>
        <v>1.1.3.2</v>
      </c>
      <c r="B43" s="51" t="str">
        <f>'[1]10квФ'!B42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3" s="50" t="str">
        <f>'[1]10квФ'!C42</f>
        <v>Г</v>
      </c>
      <c r="D43" s="52" t="s">
        <v>35</v>
      </c>
      <c r="E43" s="52" t="s">
        <v>35</v>
      </c>
      <c r="F43" s="52" t="s">
        <v>35</v>
      </c>
      <c r="G43" s="52" t="s">
        <v>35</v>
      </c>
      <c r="H43" s="52" t="s">
        <v>35</v>
      </c>
      <c r="I43" s="52" t="s">
        <v>35</v>
      </c>
      <c r="J43" s="52" t="s">
        <v>35</v>
      </c>
      <c r="K43" s="52" t="s">
        <v>35</v>
      </c>
      <c r="L43" s="52" t="s">
        <v>35</v>
      </c>
      <c r="M43" s="52" t="s">
        <v>35</v>
      </c>
      <c r="N43" s="52" t="s">
        <v>35</v>
      </c>
      <c r="O43" s="52" t="s">
        <v>35</v>
      </c>
      <c r="P43" s="52" t="s">
        <v>35</v>
      </c>
      <c r="Q43" s="52" t="s">
        <v>35</v>
      </c>
      <c r="R43" s="52" t="s">
        <v>35</v>
      </c>
      <c r="S43" s="52" t="s">
        <v>35</v>
      </c>
      <c r="T43" s="52" t="s">
        <v>35</v>
      </c>
      <c r="U43" s="52" t="s">
        <v>35</v>
      </c>
      <c r="V43" s="52" t="s">
        <v>35</v>
      </c>
    </row>
    <row r="44" spans="1:22" ht="126" x14ac:dyDescent="0.25">
      <c r="A44" s="50" t="str">
        <f>'[1]10квФ'!A43</f>
        <v>1.1.3.2</v>
      </c>
      <c r="B44" s="51" t="str">
        <f>'[1]10квФ'!B43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4" s="50" t="str">
        <f>'[1]10квФ'!C43</f>
        <v>Г</v>
      </c>
      <c r="D44" s="52" t="s">
        <v>35</v>
      </c>
      <c r="E44" s="52" t="s">
        <v>35</v>
      </c>
      <c r="F44" s="52" t="s">
        <v>35</v>
      </c>
      <c r="G44" s="52" t="s">
        <v>35</v>
      </c>
      <c r="H44" s="52" t="s">
        <v>35</v>
      </c>
      <c r="I44" s="52" t="s">
        <v>35</v>
      </c>
      <c r="J44" s="52" t="s">
        <v>35</v>
      </c>
      <c r="K44" s="52" t="s">
        <v>35</v>
      </c>
      <c r="L44" s="52" t="s">
        <v>35</v>
      </c>
      <c r="M44" s="52" t="s">
        <v>35</v>
      </c>
      <c r="N44" s="52" t="s">
        <v>35</v>
      </c>
      <c r="O44" s="52" t="s">
        <v>35</v>
      </c>
      <c r="P44" s="52" t="s">
        <v>35</v>
      </c>
      <c r="Q44" s="52" t="s">
        <v>35</v>
      </c>
      <c r="R44" s="52" t="s">
        <v>35</v>
      </c>
      <c r="S44" s="52" t="s">
        <v>35</v>
      </c>
      <c r="T44" s="52" t="s">
        <v>35</v>
      </c>
      <c r="U44" s="52" t="s">
        <v>35</v>
      </c>
      <c r="V44" s="52" t="s">
        <v>35</v>
      </c>
    </row>
    <row r="45" spans="1:22" ht="110.25" x14ac:dyDescent="0.25">
      <c r="A45" s="50" t="str">
        <f>'[1]10квФ'!A44</f>
        <v>1.1.4</v>
      </c>
      <c r="B45" s="51" t="str">
        <f>'[1]10квФ'!B44</f>
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</c>
      <c r="C45" s="50" t="str">
        <f>'[1]10квФ'!C44</f>
        <v>Г</v>
      </c>
      <c r="D45" s="52" t="s">
        <v>35</v>
      </c>
      <c r="E45" s="52" t="s">
        <v>35</v>
      </c>
      <c r="F45" s="52" t="s">
        <v>35</v>
      </c>
      <c r="G45" s="52" t="s">
        <v>35</v>
      </c>
      <c r="H45" s="52" t="s">
        <v>35</v>
      </c>
      <c r="I45" s="52" t="s">
        <v>35</v>
      </c>
      <c r="J45" s="52" t="s">
        <v>35</v>
      </c>
      <c r="K45" s="52" t="s">
        <v>35</v>
      </c>
      <c r="L45" s="52" t="s">
        <v>35</v>
      </c>
      <c r="M45" s="52" t="s">
        <v>35</v>
      </c>
      <c r="N45" s="52" t="s">
        <v>35</v>
      </c>
      <c r="O45" s="52" t="s">
        <v>35</v>
      </c>
      <c r="P45" s="52" t="s">
        <v>35</v>
      </c>
      <c r="Q45" s="52" t="s">
        <v>35</v>
      </c>
      <c r="R45" s="52" t="s">
        <v>35</v>
      </c>
      <c r="S45" s="52" t="s">
        <v>35</v>
      </c>
      <c r="T45" s="52" t="s">
        <v>35</v>
      </c>
      <c r="U45" s="52" t="s">
        <v>35</v>
      </c>
      <c r="V45" s="52" t="s">
        <v>35</v>
      </c>
    </row>
    <row r="46" spans="1:22" ht="94.5" x14ac:dyDescent="0.25">
      <c r="A46" s="50" t="str">
        <f>'[1]10квФ'!A45</f>
        <v>1.1.4.1</v>
      </c>
      <c r="B46" s="51" t="str">
        <f>'[1]10квФ'!B45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6" s="50" t="str">
        <f>'[1]10квФ'!C45</f>
        <v>Г</v>
      </c>
      <c r="D46" s="52" t="s">
        <v>35</v>
      </c>
      <c r="E46" s="52" t="s">
        <v>35</v>
      </c>
      <c r="F46" s="52" t="s">
        <v>35</v>
      </c>
      <c r="G46" s="52" t="s">
        <v>35</v>
      </c>
      <c r="H46" s="52" t="s">
        <v>35</v>
      </c>
      <c r="I46" s="52" t="s">
        <v>35</v>
      </c>
      <c r="J46" s="52" t="s">
        <v>35</v>
      </c>
      <c r="K46" s="52" t="s">
        <v>35</v>
      </c>
      <c r="L46" s="52" t="s">
        <v>35</v>
      </c>
      <c r="M46" s="52" t="s">
        <v>35</v>
      </c>
      <c r="N46" s="52" t="s">
        <v>35</v>
      </c>
      <c r="O46" s="52" t="s">
        <v>35</v>
      </c>
      <c r="P46" s="52" t="s">
        <v>35</v>
      </c>
      <c r="Q46" s="52" t="s">
        <v>35</v>
      </c>
      <c r="R46" s="52" t="s">
        <v>35</v>
      </c>
      <c r="S46" s="52" t="s">
        <v>35</v>
      </c>
      <c r="T46" s="52" t="s">
        <v>35</v>
      </c>
      <c r="U46" s="52" t="s">
        <v>35</v>
      </c>
      <c r="V46" s="52" t="s">
        <v>35</v>
      </c>
    </row>
    <row r="47" spans="1:22" ht="110.25" x14ac:dyDescent="0.25">
      <c r="A47" s="50" t="str">
        <f>'[1]10квФ'!A46</f>
        <v>1.1.4.2</v>
      </c>
      <c r="B47" s="51" t="str">
        <f>'[1]10квФ'!B46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7" s="50" t="str">
        <f>'[1]10квФ'!C46</f>
        <v>Г</v>
      </c>
      <c r="D47" s="52" t="s">
        <v>35</v>
      </c>
      <c r="E47" s="52" t="s">
        <v>35</v>
      </c>
      <c r="F47" s="52" t="s">
        <v>35</v>
      </c>
      <c r="G47" s="52" t="s">
        <v>35</v>
      </c>
      <c r="H47" s="52" t="s">
        <v>35</v>
      </c>
      <c r="I47" s="52" t="s">
        <v>35</v>
      </c>
      <c r="J47" s="52" t="s">
        <v>35</v>
      </c>
      <c r="K47" s="52" t="s">
        <v>35</v>
      </c>
      <c r="L47" s="52" t="s">
        <v>35</v>
      </c>
      <c r="M47" s="52" t="s">
        <v>35</v>
      </c>
      <c r="N47" s="52" t="s">
        <v>35</v>
      </c>
      <c r="O47" s="52" t="s">
        <v>35</v>
      </c>
      <c r="P47" s="52" t="s">
        <v>35</v>
      </c>
      <c r="Q47" s="52" t="s">
        <v>35</v>
      </c>
      <c r="R47" s="52" t="s">
        <v>35</v>
      </c>
      <c r="S47" s="52" t="s">
        <v>35</v>
      </c>
      <c r="T47" s="52" t="s">
        <v>35</v>
      </c>
      <c r="U47" s="52" t="s">
        <v>35</v>
      </c>
      <c r="V47" s="52" t="s">
        <v>35</v>
      </c>
    </row>
    <row r="48" spans="1:22" s="49" customFormat="1" ht="47.25" x14ac:dyDescent="0.25">
      <c r="A48" s="43" t="str">
        <f>'[1]10квФ'!A47</f>
        <v>1.2</v>
      </c>
      <c r="B48" s="44" t="str">
        <f>'[1]10квФ'!B47</f>
        <v>Реконструкция, модернизация, техническое перевооружение всего, в том числе:</v>
      </c>
      <c r="C48" s="43" t="str">
        <f>'[1]10квФ'!C47</f>
        <v>Г</v>
      </c>
      <c r="D48" s="60">
        <f>SUM(D49,D53,D64,D73)</f>
        <v>2.2119999999999997</v>
      </c>
      <c r="E48" s="60">
        <f t="shared" ref="E48:V48" si="6">SUM(E49,E53,E64,E73)</f>
        <v>0</v>
      </c>
      <c r="F48" s="60">
        <f t="shared" si="6"/>
        <v>2.2119999999999997</v>
      </c>
      <c r="G48" s="60">
        <f t="shared" si="6"/>
        <v>13.662000000000001</v>
      </c>
      <c r="H48" s="60">
        <f t="shared" si="6"/>
        <v>13.662000000000001</v>
      </c>
      <c r="I48" s="60">
        <f t="shared" si="6"/>
        <v>0</v>
      </c>
      <c r="J48" s="60">
        <f t="shared" si="6"/>
        <v>0</v>
      </c>
      <c r="K48" s="60">
        <f t="shared" si="6"/>
        <v>0</v>
      </c>
      <c r="L48" s="60">
        <f t="shared" si="6"/>
        <v>0</v>
      </c>
      <c r="M48" s="60">
        <f t="shared" si="6"/>
        <v>0</v>
      </c>
      <c r="N48" s="60">
        <f t="shared" si="6"/>
        <v>0</v>
      </c>
      <c r="O48" s="60">
        <f t="shared" si="6"/>
        <v>0</v>
      </c>
      <c r="P48" s="60">
        <f t="shared" si="6"/>
        <v>13.662000000000001</v>
      </c>
      <c r="Q48" s="60">
        <f t="shared" si="6"/>
        <v>0</v>
      </c>
      <c r="R48" s="60">
        <f t="shared" si="6"/>
        <v>2.2119999999999997</v>
      </c>
      <c r="S48" s="60">
        <f t="shared" si="6"/>
        <v>13.662000000000001</v>
      </c>
      <c r="T48" s="60">
        <f t="shared" si="6"/>
        <v>0</v>
      </c>
      <c r="U48" s="60">
        <f t="shared" si="6"/>
        <v>0</v>
      </c>
      <c r="V48" s="60">
        <f t="shared" si="6"/>
        <v>0</v>
      </c>
    </row>
    <row r="49" spans="1:22" s="64" customFormat="1" ht="78.75" x14ac:dyDescent="0.25">
      <c r="A49" s="61" t="str">
        <f>'[1]10квФ'!A48</f>
        <v>1.2.1</v>
      </c>
      <c r="B49" s="62" t="str">
        <f>'[1]10квФ'!B48</f>
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</c>
      <c r="C49" s="61" t="str">
        <f>'[1]10квФ'!C48</f>
        <v>Г</v>
      </c>
      <c r="D49" s="63">
        <f>SUM(D50,D52)</f>
        <v>0.26800000000000002</v>
      </c>
      <c r="E49" s="63">
        <f>SUM(E50,E52)</f>
        <v>0</v>
      </c>
      <c r="F49" s="63">
        <f>SUM(F50,F52)</f>
        <v>0.26800000000000002</v>
      </c>
      <c r="G49" s="63">
        <f t="shared" ref="G49:V49" si="7">SUM(G50,G51)</f>
        <v>1.679</v>
      </c>
      <c r="H49" s="63">
        <f t="shared" si="7"/>
        <v>1.679</v>
      </c>
      <c r="I49" s="63">
        <f t="shared" si="7"/>
        <v>0</v>
      </c>
      <c r="J49" s="63">
        <f t="shared" si="7"/>
        <v>0</v>
      </c>
      <c r="K49" s="63">
        <f t="shared" si="7"/>
        <v>0</v>
      </c>
      <c r="L49" s="63">
        <f t="shared" si="7"/>
        <v>0</v>
      </c>
      <c r="M49" s="63">
        <f t="shared" si="7"/>
        <v>0</v>
      </c>
      <c r="N49" s="63">
        <f t="shared" si="7"/>
        <v>0</v>
      </c>
      <c r="O49" s="63">
        <f t="shared" si="7"/>
        <v>0</v>
      </c>
      <c r="P49" s="63">
        <f t="shared" si="7"/>
        <v>1.679</v>
      </c>
      <c r="Q49" s="63">
        <f t="shared" si="7"/>
        <v>0</v>
      </c>
      <c r="R49" s="63">
        <f t="shared" si="7"/>
        <v>0.26800000000000002</v>
      </c>
      <c r="S49" s="63">
        <f t="shared" si="7"/>
        <v>1.679</v>
      </c>
      <c r="T49" s="63">
        <f t="shared" si="7"/>
        <v>0</v>
      </c>
      <c r="U49" s="63">
        <f t="shared" si="7"/>
        <v>0</v>
      </c>
      <c r="V49" s="63">
        <f t="shared" si="7"/>
        <v>0</v>
      </c>
    </row>
    <row r="50" spans="1:22" ht="47.25" x14ac:dyDescent="0.25">
      <c r="A50" s="50" t="str">
        <f>'[1]10квФ'!A49</f>
        <v>1.2.1.1</v>
      </c>
      <c r="B50" s="51" t="str">
        <f>'[1]10квФ'!B49</f>
        <v>Реконструкция трансформаторных и иных подстанций, всего, в том числе:</v>
      </c>
      <c r="C50" s="50" t="str">
        <f>'[1]10квФ'!C49</f>
        <v>Г</v>
      </c>
      <c r="D50" s="65" t="s">
        <v>35</v>
      </c>
      <c r="E50" s="65" t="s">
        <v>35</v>
      </c>
      <c r="F50" s="65" t="s">
        <v>35</v>
      </c>
      <c r="G50" s="65" t="s">
        <v>35</v>
      </c>
      <c r="H50" s="65" t="s">
        <v>35</v>
      </c>
      <c r="I50" s="65" t="s">
        <v>35</v>
      </c>
      <c r="J50" s="65" t="s">
        <v>35</v>
      </c>
      <c r="K50" s="65" t="s">
        <v>35</v>
      </c>
      <c r="L50" s="65" t="s">
        <v>35</v>
      </c>
      <c r="M50" s="65" t="s">
        <v>35</v>
      </c>
      <c r="N50" s="65" t="s">
        <v>35</v>
      </c>
      <c r="O50" s="65" t="s">
        <v>35</v>
      </c>
      <c r="P50" s="65" t="s">
        <v>35</v>
      </c>
      <c r="Q50" s="65" t="s">
        <v>35</v>
      </c>
      <c r="R50" s="65" t="s">
        <v>35</v>
      </c>
      <c r="S50" s="65" t="s">
        <v>35</v>
      </c>
      <c r="T50" s="65" t="s">
        <v>35</v>
      </c>
      <c r="U50" s="65" t="s">
        <v>35</v>
      </c>
      <c r="V50" s="65" t="s">
        <v>35</v>
      </c>
    </row>
    <row r="51" spans="1:22" ht="78.75" x14ac:dyDescent="0.25">
      <c r="A51" s="50" t="str">
        <f>'[1]10квФ'!A50</f>
        <v>1.2.1.2</v>
      </c>
      <c r="B51" s="51" t="str">
        <f>'[1]10квФ'!B50</f>
        <v>Модернизация, техническое перевооружение трансформаторных и иных подстанций, распределительных пунктов, всего, в том числе:</v>
      </c>
      <c r="C51" s="50" t="str">
        <f>'[1]10квФ'!C50</f>
        <v>Г</v>
      </c>
      <c r="D51" s="66">
        <f>D52</f>
        <v>0.26800000000000002</v>
      </c>
      <c r="E51" s="67">
        <f>E52</f>
        <v>0</v>
      </c>
      <c r="F51" s="52">
        <f t="shared" ref="F51:V51" si="8">F52</f>
        <v>0.26800000000000002</v>
      </c>
      <c r="G51" s="52">
        <f t="shared" si="8"/>
        <v>1.679</v>
      </c>
      <c r="H51" s="52">
        <f t="shared" si="8"/>
        <v>1.679</v>
      </c>
      <c r="I51" s="52">
        <f t="shared" si="8"/>
        <v>0</v>
      </c>
      <c r="J51" s="52">
        <f t="shared" si="8"/>
        <v>0</v>
      </c>
      <c r="K51" s="52">
        <f t="shared" si="8"/>
        <v>0</v>
      </c>
      <c r="L51" s="52">
        <f t="shared" si="8"/>
        <v>0</v>
      </c>
      <c r="M51" s="52">
        <f t="shared" si="8"/>
        <v>0</v>
      </c>
      <c r="N51" s="52">
        <f t="shared" si="8"/>
        <v>0</v>
      </c>
      <c r="O51" s="52">
        <f t="shared" si="8"/>
        <v>0</v>
      </c>
      <c r="P51" s="52">
        <f t="shared" si="8"/>
        <v>1.679</v>
      </c>
      <c r="Q51" s="52">
        <f t="shared" si="8"/>
        <v>0</v>
      </c>
      <c r="R51" s="52">
        <f t="shared" si="8"/>
        <v>0.26800000000000002</v>
      </c>
      <c r="S51" s="52">
        <f t="shared" si="8"/>
        <v>1.679</v>
      </c>
      <c r="T51" s="52">
        <f t="shared" si="8"/>
        <v>0</v>
      </c>
      <c r="U51" s="52">
        <f t="shared" si="8"/>
        <v>0</v>
      </c>
      <c r="V51" s="52" t="str">
        <f t="shared" si="8"/>
        <v>нд</v>
      </c>
    </row>
    <row r="52" spans="1:22" ht="126" x14ac:dyDescent="0.25">
      <c r="A52" s="50" t="str">
        <f>'[1]10квФ'!A51</f>
        <v>1.2.1.2</v>
      </c>
      <c r="B52" s="51" t="str">
        <f>'[1]10квФ'!B51</f>
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</c>
      <c r="C52" s="50" t="str">
        <f>'[1]10квФ'!C51</f>
        <v>H_101120000804</v>
      </c>
      <c r="D52" s="52">
        <f>ROUND([1]Лист1!K50/1.18,3)</f>
        <v>0.26800000000000002</v>
      </c>
      <c r="E52" s="52">
        <f>I51</f>
        <v>0</v>
      </c>
      <c r="F52" s="68">
        <f>ROUND([1]Лист1!K50/1.18,3)</f>
        <v>0.26800000000000002</v>
      </c>
      <c r="G52" s="68">
        <f>ROUND([1]Лист1!X50/1.18,3)</f>
        <v>1.679</v>
      </c>
      <c r="H52" s="68">
        <f t="shared" si="4"/>
        <v>1.679</v>
      </c>
      <c r="I52" s="68">
        <f t="shared" si="4"/>
        <v>0</v>
      </c>
      <c r="J52" s="68">
        <f>ROUND('[1]10квФ'!I51/1.18,3)</f>
        <v>0</v>
      </c>
      <c r="K52" s="68">
        <f>ROUND('[1]10квФ'!J51/1.18,3)</f>
        <v>0</v>
      </c>
      <c r="L52" s="68">
        <f>ROUND('[1]10квФ'!K51/1.18,3)</f>
        <v>0</v>
      </c>
      <c r="M52" s="68">
        <f>ROUND('[1]10квФ'!L51/1.18,3)</f>
        <v>0</v>
      </c>
      <c r="N52" s="68">
        <f>ROUND('[1]10квФ'!M51/1.18,3)</f>
        <v>0</v>
      </c>
      <c r="O52" s="68">
        <f>ROUND('[1]10квФ'!N51/1.18,3)</f>
        <v>0</v>
      </c>
      <c r="P52" s="68">
        <f>ROUND('[1]10квФ'!O51/1.18,3)</f>
        <v>1.679</v>
      </c>
      <c r="Q52" s="68">
        <f>ROUND('[1]10квФ'!P51/1.18,3)</f>
        <v>0</v>
      </c>
      <c r="R52" s="68">
        <f>F52</f>
        <v>0.26800000000000002</v>
      </c>
      <c r="S52" s="68">
        <f>G52</f>
        <v>1.679</v>
      </c>
      <c r="T52" s="68">
        <f>N52-M52</f>
        <v>0</v>
      </c>
      <c r="U52" s="69">
        <v>0</v>
      </c>
      <c r="V52" s="40" t="s">
        <v>35</v>
      </c>
    </row>
    <row r="53" spans="1:22" s="64" customFormat="1" ht="63" x14ac:dyDescent="0.25">
      <c r="A53" s="61" t="str">
        <f>'[1]10квФ'!A52</f>
        <v>1.2.2</v>
      </c>
      <c r="B53" s="62" t="str">
        <f>'[1]10квФ'!B52</f>
        <v>Реконструкция, модернизация, техническое перевооружение линий электропередачи, всего, в том числе:</v>
      </c>
      <c r="C53" s="61" t="str">
        <f>'[1]10квФ'!C52</f>
        <v>Г</v>
      </c>
      <c r="D53" s="70">
        <f>SUM(D54,D55)</f>
        <v>1.944</v>
      </c>
      <c r="E53" s="70">
        <f t="shared" ref="E53:U53" si="9">SUM(E54,E55)</f>
        <v>0</v>
      </c>
      <c r="F53" s="70">
        <f t="shared" si="9"/>
        <v>1.944</v>
      </c>
      <c r="G53" s="70">
        <f t="shared" si="9"/>
        <v>11.983000000000001</v>
      </c>
      <c r="H53" s="70">
        <f t="shared" si="9"/>
        <v>11.983000000000001</v>
      </c>
      <c r="I53" s="70">
        <f t="shared" si="9"/>
        <v>0</v>
      </c>
      <c r="J53" s="70">
        <f t="shared" si="9"/>
        <v>0</v>
      </c>
      <c r="K53" s="70">
        <f t="shared" si="9"/>
        <v>0</v>
      </c>
      <c r="L53" s="70">
        <f t="shared" si="9"/>
        <v>0</v>
      </c>
      <c r="M53" s="70">
        <f t="shared" si="9"/>
        <v>0</v>
      </c>
      <c r="N53" s="70">
        <f t="shared" si="9"/>
        <v>0</v>
      </c>
      <c r="O53" s="70">
        <f t="shared" si="9"/>
        <v>0</v>
      </c>
      <c r="P53" s="70">
        <f t="shared" si="9"/>
        <v>11.983000000000001</v>
      </c>
      <c r="Q53" s="70">
        <f t="shared" si="9"/>
        <v>0</v>
      </c>
      <c r="R53" s="70">
        <f t="shared" si="9"/>
        <v>1.944</v>
      </c>
      <c r="S53" s="70">
        <f t="shared" si="9"/>
        <v>11.983000000000001</v>
      </c>
      <c r="T53" s="70">
        <f t="shared" si="9"/>
        <v>0</v>
      </c>
      <c r="U53" s="70">
        <f t="shared" si="9"/>
        <v>0</v>
      </c>
      <c r="V53" s="70" t="s">
        <v>35</v>
      </c>
    </row>
    <row r="54" spans="1:22" ht="47.25" x14ac:dyDescent="0.25">
      <c r="A54" s="50" t="str">
        <f>'[1]10квФ'!A53</f>
        <v>1.2.2.1</v>
      </c>
      <c r="B54" s="51" t="str">
        <f>'[1]10квФ'!B53</f>
        <v>Реконструкция линий электропередачи, всего, в том числе:</v>
      </c>
      <c r="C54" s="50" t="str">
        <f>'[1]10квФ'!C53</f>
        <v>Г</v>
      </c>
      <c r="D54" s="52" t="s">
        <v>35</v>
      </c>
      <c r="E54" s="52" t="s">
        <v>35</v>
      </c>
      <c r="F54" s="52" t="s">
        <v>35</v>
      </c>
      <c r="G54" s="52" t="s">
        <v>35</v>
      </c>
      <c r="H54" s="52" t="s">
        <v>35</v>
      </c>
      <c r="I54" s="52" t="s">
        <v>35</v>
      </c>
      <c r="J54" s="52" t="s">
        <v>35</v>
      </c>
      <c r="K54" s="52" t="s">
        <v>35</v>
      </c>
      <c r="L54" s="52" t="s">
        <v>35</v>
      </c>
      <c r="M54" s="52" t="s">
        <v>35</v>
      </c>
      <c r="N54" s="52" t="s">
        <v>35</v>
      </c>
      <c r="O54" s="52" t="s">
        <v>35</v>
      </c>
      <c r="P54" s="52" t="s">
        <v>35</v>
      </c>
      <c r="Q54" s="52" t="s">
        <v>35</v>
      </c>
      <c r="R54" s="52" t="s">
        <v>35</v>
      </c>
      <c r="S54" s="52" t="s">
        <v>35</v>
      </c>
      <c r="T54" s="52" t="s">
        <v>35</v>
      </c>
      <c r="U54" s="52" t="s">
        <v>35</v>
      </c>
      <c r="V54" s="52" t="s">
        <v>35</v>
      </c>
    </row>
    <row r="55" spans="1:22" ht="63" x14ac:dyDescent="0.25">
      <c r="A55" s="50" t="str">
        <f>'[1]10квФ'!A54</f>
        <v>1.2.2.2</v>
      </c>
      <c r="B55" s="51" t="str">
        <f>'[1]10квФ'!B54</f>
        <v>Модернизация, техническое перевооружение линий электропередачи, всего, в том числе:</v>
      </c>
      <c r="C55" s="50" t="str">
        <f>'[1]10квФ'!C54</f>
        <v>Г</v>
      </c>
      <c r="D55" s="52">
        <f>SUM(D56,D57,D58,D59,D60,D61,D62,D63)</f>
        <v>1.944</v>
      </c>
      <c r="E55" s="52">
        <f t="shared" ref="E55:U55" si="10">SUM(E56,E57,E58,E59,E60,E61,E62,E63)</f>
        <v>0</v>
      </c>
      <c r="F55" s="52">
        <f t="shared" si="10"/>
        <v>1.944</v>
      </c>
      <c r="G55" s="52">
        <f t="shared" si="10"/>
        <v>11.983000000000001</v>
      </c>
      <c r="H55" s="52">
        <f t="shared" si="10"/>
        <v>11.983000000000001</v>
      </c>
      <c r="I55" s="52">
        <f t="shared" si="10"/>
        <v>0</v>
      </c>
      <c r="J55" s="52">
        <f t="shared" si="10"/>
        <v>0</v>
      </c>
      <c r="K55" s="52">
        <f t="shared" si="10"/>
        <v>0</v>
      </c>
      <c r="L55" s="52">
        <f t="shared" si="10"/>
        <v>0</v>
      </c>
      <c r="M55" s="52">
        <f t="shared" si="10"/>
        <v>0</v>
      </c>
      <c r="N55" s="52">
        <f t="shared" si="10"/>
        <v>0</v>
      </c>
      <c r="O55" s="52">
        <f t="shared" si="10"/>
        <v>0</v>
      </c>
      <c r="P55" s="52">
        <f t="shared" si="10"/>
        <v>11.983000000000001</v>
      </c>
      <c r="Q55" s="52">
        <f t="shared" si="10"/>
        <v>0</v>
      </c>
      <c r="R55" s="52">
        <f t="shared" si="10"/>
        <v>1.944</v>
      </c>
      <c r="S55" s="52">
        <f t="shared" si="10"/>
        <v>11.983000000000001</v>
      </c>
      <c r="T55" s="52">
        <f t="shared" si="10"/>
        <v>0</v>
      </c>
      <c r="U55" s="52">
        <f t="shared" si="10"/>
        <v>0</v>
      </c>
      <c r="V55" s="52" t="s">
        <v>35</v>
      </c>
    </row>
    <row r="56" spans="1:22" ht="220.5" x14ac:dyDescent="0.25">
      <c r="A56" s="50" t="str">
        <f>'[1]10квФ'!A55</f>
        <v>1.2.2.2</v>
      </c>
      <c r="B56" s="51" t="str">
        <f>'[1]10квФ'!B55</f>
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</c>
      <c r="C56" s="50" t="str">
        <f>'[1]10квФ'!C55</f>
        <v>H_0000024554</v>
      </c>
      <c r="D56" s="52">
        <f>ROUND([1]Лист1!K54/1.18,3)</f>
        <v>0.18099999999999999</v>
      </c>
      <c r="E56" s="52">
        <f>I55</f>
        <v>0</v>
      </c>
      <c r="F56" s="68">
        <f>ROUND([1]Лист1!K54/1.18,3)</f>
        <v>0.18099999999999999</v>
      </c>
      <c r="G56" s="68">
        <f>ROUND([1]Лист1!X54/1.18,3)</f>
        <v>1.2490000000000001</v>
      </c>
      <c r="H56" s="68">
        <f t="shared" ref="H56:I63" si="11">SUM(J56,L56,N56,P56)</f>
        <v>1.2490000000000001</v>
      </c>
      <c r="I56" s="68">
        <f t="shared" si="11"/>
        <v>0</v>
      </c>
      <c r="J56" s="68">
        <f>ROUND('[1]10квФ'!I55/1.18,3)</f>
        <v>0</v>
      </c>
      <c r="K56" s="68">
        <f>ROUND('[1]10квФ'!J55/1.18,3)</f>
        <v>0</v>
      </c>
      <c r="L56" s="68">
        <f>ROUND('[1]10квФ'!K55/1.18,3)</f>
        <v>0</v>
      </c>
      <c r="M56" s="68">
        <f>ROUND('[1]10квФ'!L55/1.18,3)</f>
        <v>0</v>
      </c>
      <c r="N56" s="68">
        <f>ROUND('[1]10квФ'!M55/1.18,3)</f>
        <v>0</v>
      </c>
      <c r="O56" s="68">
        <f>ROUND('[1]10квФ'!N55/1.18,3)</f>
        <v>0</v>
      </c>
      <c r="P56" s="68">
        <f>ROUND('[1]10квФ'!O55/1.18,3)</f>
        <v>1.2490000000000001</v>
      </c>
      <c r="Q56" s="68">
        <f>ROUND('[1]10квФ'!P55/1.18,3)</f>
        <v>0</v>
      </c>
      <c r="R56" s="68">
        <f>F56</f>
        <v>0.18099999999999999</v>
      </c>
      <c r="S56" s="68">
        <f>G56</f>
        <v>1.2490000000000001</v>
      </c>
      <c r="T56" s="68">
        <f>N56-M56</f>
        <v>0</v>
      </c>
      <c r="U56" s="69">
        <v>0</v>
      </c>
      <c r="V56" s="52" t="s">
        <v>35</v>
      </c>
    </row>
    <row r="57" spans="1:22" ht="252" x14ac:dyDescent="0.25">
      <c r="A57" s="50" t="str">
        <f>'[1]10квФ'!A56</f>
        <v>1.2.2.2</v>
      </c>
      <c r="B57" s="51" t="str">
        <f>'[1]10квФ'!B56</f>
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</c>
      <c r="C57" s="50" t="str">
        <f>'[1]10квФ'!C56</f>
        <v>H_СТР09754</v>
      </c>
      <c r="D57" s="52">
        <f>ROUND([1]Лист1!K55/1.18,3)</f>
        <v>0.23899999999999999</v>
      </c>
      <c r="E57" s="52">
        <f t="shared" ref="E57:E63" si="12">I56</f>
        <v>0</v>
      </c>
      <c r="F57" s="68">
        <f>ROUND([1]Лист1!K55/1.18,3)</f>
        <v>0.23899999999999999</v>
      </c>
      <c r="G57" s="68">
        <f>ROUND([1]Лист1!X55/1.18,3)</f>
        <v>1.6539999999999999</v>
      </c>
      <c r="H57" s="68">
        <f t="shared" si="11"/>
        <v>1.6539999999999999</v>
      </c>
      <c r="I57" s="68">
        <f t="shared" si="11"/>
        <v>0</v>
      </c>
      <c r="J57" s="68">
        <f>ROUND('[1]10квФ'!I56/1.18,3)</f>
        <v>0</v>
      </c>
      <c r="K57" s="68">
        <f>ROUND('[1]10квФ'!J56/1.18,3)</f>
        <v>0</v>
      </c>
      <c r="L57" s="68">
        <f>ROUND('[1]10квФ'!K56/1.18,3)</f>
        <v>0</v>
      </c>
      <c r="M57" s="68">
        <f>ROUND('[1]10квФ'!L56/1.18,3)</f>
        <v>0</v>
      </c>
      <c r="N57" s="68">
        <f>ROUND('[1]10квФ'!M56/1.18,3)</f>
        <v>0</v>
      </c>
      <c r="O57" s="68">
        <f>ROUND('[1]10квФ'!N56/1.18,3)</f>
        <v>0</v>
      </c>
      <c r="P57" s="68">
        <f>ROUND('[1]10квФ'!O56/1.18,3)</f>
        <v>1.6539999999999999</v>
      </c>
      <c r="Q57" s="68">
        <f>ROUND('[1]10квФ'!P56/1.18,3)</f>
        <v>0</v>
      </c>
      <c r="R57" s="68">
        <f t="shared" ref="R57:S63" si="13">F57</f>
        <v>0.23899999999999999</v>
      </c>
      <c r="S57" s="68">
        <f t="shared" si="13"/>
        <v>1.6539999999999999</v>
      </c>
      <c r="T57" s="68">
        <f t="shared" ref="T57:T63" si="14">N57-M57</f>
        <v>0</v>
      </c>
      <c r="U57" s="69">
        <v>0</v>
      </c>
      <c r="V57" s="52" t="s">
        <v>35</v>
      </c>
    </row>
    <row r="58" spans="1:22" ht="204.75" x14ac:dyDescent="0.25">
      <c r="A58" s="50" t="str">
        <f>'[1]10квФ'!A57</f>
        <v>1.2.2.2</v>
      </c>
      <c r="B58" s="51" t="str">
        <f>'[1]10квФ'!B57</f>
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</c>
      <c r="C58" s="50" t="str">
        <f>'[1]10квФ'!C57</f>
        <v>H_СТР09758</v>
      </c>
      <c r="D58" s="52">
        <f>ROUND([1]Лист1!K56/1.18,3)</f>
        <v>0.20399999999999999</v>
      </c>
      <c r="E58" s="52">
        <f t="shared" si="12"/>
        <v>0</v>
      </c>
      <c r="F58" s="68">
        <f>ROUND([1]Лист1!K56/1.18,3)</f>
        <v>0.20399999999999999</v>
      </c>
      <c r="G58" s="68">
        <f>ROUND([1]Лист1!X56/1.18,3)</f>
        <v>1.38</v>
      </c>
      <c r="H58" s="68">
        <f t="shared" si="11"/>
        <v>1.38</v>
      </c>
      <c r="I58" s="68">
        <f t="shared" si="11"/>
        <v>0</v>
      </c>
      <c r="J58" s="68">
        <f>ROUND('[1]10квФ'!I57/1.18,3)</f>
        <v>0</v>
      </c>
      <c r="K58" s="68">
        <f>ROUND('[1]10квФ'!J57/1.18,3)</f>
        <v>0</v>
      </c>
      <c r="L58" s="68">
        <f>ROUND('[1]10квФ'!K57/1.18,3)</f>
        <v>0</v>
      </c>
      <c r="M58" s="68">
        <f>ROUND('[1]10квФ'!L57/1.18,3)</f>
        <v>0</v>
      </c>
      <c r="N58" s="68">
        <f>ROUND('[1]10квФ'!M57/1.18,3)</f>
        <v>0</v>
      </c>
      <c r="O58" s="68">
        <f>ROUND('[1]10квФ'!N57/1.18,3)</f>
        <v>0</v>
      </c>
      <c r="P58" s="68">
        <f>ROUND('[1]10квФ'!O57/1.18,3)</f>
        <v>1.38</v>
      </c>
      <c r="Q58" s="68">
        <f>ROUND('[1]10квФ'!P57/1.18,3)</f>
        <v>0</v>
      </c>
      <c r="R58" s="68">
        <f t="shared" si="13"/>
        <v>0.20399999999999999</v>
      </c>
      <c r="S58" s="68">
        <f t="shared" si="13"/>
        <v>1.38</v>
      </c>
      <c r="T58" s="68">
        <f t="shared" si="14"/>
        <v>0</v>
      </c>
      <c r="U58" s="69">
        <v>0</v>
      </c>
      <c r="V58" s="52" t="s">
        <v>35</v>
      </c>
    </row>
    <row r="59" spans="1:22" ht="141.75" x14ac:dyDescent="0.25">
      <c r="A59" s="50" t="str">
        <f>'[1]10квФ'!A58</f>
        <v>1.2.2.2</v>
      </c>
      <c r="B59" s="51" t="str">
        <f>'[1]10квФ'!B58</f>
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</c>
      <c r="C59" s="50" t="str">
        <f>'[1]10квФ'!C58</f>
        <v>H_ИНФ05163</v>
      </c>
      <c r="D59" s="52">
        <f>ROUND([1]Лист1!K57/1.18,3)</f>
        <v>0.626</v>
      </c>
      <c r="E59" s="52">
        <f t="shared" si="12"/>
        <v>0</v>
      </c>
      <c r="F59" s="68">
        <f>ROUND([1]Лист1!K57/1.18,3)</f>
        <v>0.626</v>
      </c>
      <c r="G59" s="68">
        <f>ROUND([1]Лист1!X57/1.18,3)</f>
        <v>3.4769999999999999</v>
      </c>
      <c r="H59" s="68">
        <f t="shared" si="11"/>
        <v>3.4769999999999999</v>
      </c>
      <c r="I59" s="68">
        <f t="shared" si="11"/>
        <v>0</v>
      </c>
      <c r="J59" s="68">
        <f>ROUND('[1]10квФ'!I58/1.18,3)</f>
        <v>0</v>
      </c>
      <c r="K59" s="68">
        <f>ROUND('[1]10квФ'!J58/1.18,3)</f>
        <v>0</v>
      </c>
      <c r="L59" s="68">
        <f>ROUND('[1]10квФ'!K58/1.18,3)</f>
        <v>0</v>
      </c>
      <c r="M59" s="68">
        <f>ROUND('[1]10квФ'!L58/1.18,3)</f>
        <v>0</v>
      </c>
      <c r="N59" s="68">
        <f>ROUND('[1]10квФ'!M58/1.18,3)</f>
        <v>0</v>
      </c>
      <c r="O59" s="68">
        <f>ROUND('[1]10квФ'!N58/1.18,3)</f>
        <v>0</v>
      </c>
      <c r="P59" s="68">
        <f>ROUND('[1]10квФ'!O58/1.18,3)</f>
        <v>3.4769999999999999</v>
      </c>
      <c r="Q59" s="68">
        <f>ROUND('[1]10квФ'!P58/1.18,3)</f>
        <v>0</v>
      </c>
      <c r="R59" s="68">
        <f t="shared" si="13"/>
        <v>0.626</v>
      </c>
      <c r="S59" s="68">
        <f t="shared" si="13"/>
        <v>3.4769999999999999</v>
      </c>
      <c r="T59" s="68">
        <f t="shared" si="14"/>
        <v>0</v>
      </c>
      <c r="U59" s="69">
        <v>0</v>
      </c>
      <c r="V59" s="52" t="s">
        <v>35</v>
      </c>
    </row>
    <row r="60" spans="1:22" ht="141.75" x14ac:dyDescent="0.25">
      <c r="A60" s="50" t="str">
        <f>'[1]10квФ'!A59</f>
        <v>1.2.2.2</v>
      </c>
      <c r="B60" s="51" t="str">
        <f>'[1]10квФ'!B59</f>
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</c>
      <c r="C60" s="50" t="str">
        <f>'[1]10квФ'!C59</f>
        <v>H_ИНФ07306</v>
      </c>
      <c r="D60" s="52">
        <f>ROUND([1]Лист1!K58/1.18,3)</f>
        <v>0</v>
      </c>
      <c r="E60" s="52">
        <f t="shared" si="12"/>
        <v>0</v>
      </c>
      <c r="F60" s="68">
        <f>ROUND([1]Лист1!K58/1.18,3)</f>
        <v>0</v>
      </c>
      <c r="G60" s="68">
        <f>ROUND([1]Лист1!X58/1.18,3)</f>
        <v>0</v>
      </c>
      <c r="H60" s="68">
        <f t="shared" si="11"/>
        <v>0</v>
      </c>
      <c r="I60" s="68">
        <f t="shared" si="11"/>
        <v>0</v>
      </c>
      <c r="J60" s="68">
        <f>ROUND('[1]10квФ'!I59/1.18,3)</f>
        <v>0</v>
      </c>
      <c r="K60" s="68">
        <f>ROUND('[1]10квФ'!J59/1.18,3)</f>
        <v>0</v>
      </c>
      <c r="L60" s="68">
        <f>ROUND('[1]10квФ'!K59/1.18,3)</f>
        <v>0</v>
      </c>
      <c r="M60" s="68">
        <f>ROUND('[1]10квФ'!L59/1.18,3)</f>
        <v>0</v>
      </c>
      <c r="N60" s="68">
        <f>ROUND('[1]10квФ'!M59/1.18,3)</f>
        <v>0</v>
      </c>
      <c r="O60" s="68">
        <f>ROUND('[1]10квФ'!N59/1.18,3)</f>
        <v>0</v>
      </c>
      <c r="P60" s="68">
        <f>ROUND('[1]10квФ'!O59/1.18,3)</f>
        <v>0</v>
      </c>
      <c r="Q60" s="68">
        <f>ROUND('[1]10квФ'!P59/1.18,3)</f>
        <v>0</v>
      </c>
      <c r="R60" s="68">
        <f t="shared" si="13"/>
        <v>0</v>
      </c>
      <c r="S60" s="68">
        <f t="shared" si="13"/>
        <v>0</v>
      </c>
      <c r="T60" s="68">
        <f t="shared" si="14"/>
        <v>0</v>
      </c>
      <c r="U60" s="69">
        <v>0</v>
      </c>
      <c r="V60" s="52" t="s">
        <v>35</v>
      </c>
    </row>
    <row r="61" spans="1:22" ht="315" x14ac:dyDescent="0.25">
      <c r="A61" s="50" t="str">
        <f>'[1]10квФ'!A60</f>
        <v>1.2.2.2</v>
      </c>
      <c r="B61" s="51" t="str">
        <f>'[1]10квФ'!B60</f>
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</c>
      <c r="C61" s="50" t="str">
        <f>'[1]10квФ'!C60</f>
        <v>H_ИНФ06443</v>
      </c>
      <c r="D61" s="52">
        <f>ROUND([1]Лист1!K59/1.18,3)</f>
        <v>0.186</v>
      </c>
      <c r="E61" s="52">
        <f t="shared" si="12"/>
        <v>0</v>
      </c>
      <c r="F61" s="68">
        <f>ROUND([1]Лист1!K59/1.18,3)</f>
        <v>0.186</v>
      </c>
      <c r="G61" s="68">
        <f>ROUND([1]Лист1!X59/1.18,3)</f>
        <v>1.0629999999999999</v>
      </c>
      <c r="H61" s="68">
        <f t="shared" si="11"/>
        <v>1.0629999999999999</v>
      </c>
      <c r="I61" s="68">
        <f t="shared" si="11"/>
        <v>0</v>
      </c>
      <c r="J61" s="68">
        <f>ROUND('[1]10квФ'!I60/1.18,3)</f>
        <v>0</v>
      </c>
      <c r="K61" s="68">
        <f>ROUND('[1]10квФ'!J60/1.18,3)</f>
        <v>0</v>
      </c>
      <c r="L61" s="68">
        <f>ROUND('[1]10квФ'!K60/1.18,3)</f>
        <v>0</v>
      </c>
      <c r="M61" s="68">
        <f>ROUND('[1]10квФ'!L60/1.18,3)</f>
        <v>0</v>
      </c>
      <c r="N61" s="68">
        <f>ROUND('[1]10квФ'!M60/1.18,3)</f>
        <v>0</v>
      </c>
      <c r="O61" s="68">
        <f>ROUND('[1]10квФ'!N60/1.18,3)</f>
        <v>0</v>
      </c>
      <c r="P61" s="68">
        <f>ROUND('[1]10квФ'!O60/1.18,3)</f>
        <v>1.0629999999999999</v>
      </c>
      <c r="Q61" s="68">
        <f>ROUND('[1]10квФ'!P60/1.18,3)</f>
        <v>0</v>
      </c>
      <c r="R61" s="68">
        <f t="shared" si="13"/>
        <v>0.186</v>
      </c>
      <c r="S61" s="68">
        <f t="shared" si="13"/>
        <v>1.0629999999999999</v>
      </c>
      <c r="T61" s="68">
        <f t="shared" si="14"/>
        <v>0</v>
      </c>
      <c r="U61" s="69">
        <v>0</v>
      </c>
      <c r="V61" s="52" t="s">
        <v>35</v>
      </c>
    </row>
    <row r="62" spans="1:22" ht="63" x14ac:dyDescent="0.25">
      <c r="A62" s="50" t="str">
        <f>'[1]10квФ'!A61</f>
        <v>1.2.2.2</v>
      </c>
      <c r="B62" s="51" t="str">
        <f>'[1]10квФ'!B61</f>
        <v xml:space="preserve">Договор на услуги по разработке проектной документации на мероприятия по модернизации  электрических сетей. </v>
      </c>
      <c r="C62" s="50" t="str">
        <f>'[1]10квФ'!C61</f>
        <v>H_00000001</v>
      </c>
      <c r="D62" s="52">
        <f>ROUND([1]Лист1!K60/1.18,3)</f>
        <v>0</v>
      </c>
      <c r="E62" s="52">
        <f t="shared" si="12"/>
        <v>0</v>
      </c>
      <c r="F62" s="68">
        <f>ROUND([1]Лист1!K60/1.18,3)</f>
        <v>0</v>
      </c>
      <c r="G62" s="68">
        <f>ROUND([1]Лист1!X60/1.18,3)</f>
        <v>0</v>
      </c>
      <c r="H62" s="68">
        <f t="shared" si="11"/>
        <v>0</v>
      </c>
      <c r="I62" s="68">
        <f t="shared" si="11"/>
        <v>0</v>
      </c>
      <c r="J62" s="68">
        <f>ROUND('[1]10квФ'!I61/1.18,3)</f>
        <v>0</v>
      </c>
      <c r="K62" s="68">
        <f>ROUND('[1]10квФ'!J61/1.18,3)</f>
        <v>0</v>
      </c>
      <c r="L62" s="68">
        <f>ROUND('[1]10квФ'!K61/1.18,3)</f>
        <v>0</v>
      </c>
      <c r="M62" s="68">
        <f>ROUND('[1]10квФ'!L61/1.18,3)</f>
        <v>0</v>
      </c>
      <c r="N62" s="68">
        <f>ROUND('[1]10квФ'!M61/1.18,3)</f>
        <v>0</v>
      </c>
      <c r="O62" s="68">
        <f>ROUND('[1]10квФ'!N61/1.18,3)</f>
        <v>0</v>
      </c>
      <c r="P62" s="68">
        <f>ROUND('[1]10квФ'!O61/1.18,3)</f>
        <v>0</v>
      </c>
      <c r="Q62" s="68">
        <f>ROUND('[1]10квФ'!P61/1.18,3)</f>
        <v>0</v>
      </c>
      <c r="R62" s="68">
        <f t="shared" si="13"/>
        <v>0</v>
      </c>
      <c r="S62" s="68">
        <f t="shared" si="13"/>
        <v>0</v>
      </c>
      <c r="T62" s="68">
        <f t="shared" si="14"/>
        <v>0</v>
      </c>
      <c r="U62" s="69">
        <v>0</v>
      </c>
      <c r="V62" s="52" t="s">
        <v>35</v>
      </c>
    </row>
    <row r="63" spans="1:22" ht="267.75" x14ac:dyDescent="0.25">
      <c r="A63" s="50" t="str">
        <f>'[1]10квФ'!A62</f>
        <v>1.2.2.2.</v>
      </c>
      <c r="B63" s="51" t="str">
        <f>'[1]10квФ'!B62</f>
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</c>
      <c r="C63" s="50" t="str">
        <f>'[1]10квФ'!C62</f>
        <v>H_ИНФ12181</v>
      </c>
      <c r="D63" s="52">
        <f>ROUND([1]Лист1!K61/1.18,3)</f>
        <v>0.50800000000000001</v>
      </c>
      <c r="E63" s="52">
        <f t="shared" si="12"/>
        <v>0</v>
      </c>
      <c r="F63" s="68">
        <f>ROUND([1]Лист1!K61/1.18,3)</f>
        <v>0.50800000000000001</v>
      </c>
      <c r="G63" s="68">
        <f>ROUND([1]Лист1!X61/1.18,3)</f>
        <v>3.16</v>
      </c>
      <c r="H63" s="68">
        <f t="shared" si="11"/>
        <v>3.16</v>
      </c>
      <c r="I63" s="68">
        <f t="shared" si="11"/>
        <v>0</v>
      </c>
      <c r="J63" s="68">
        <f>ROUND('[1]10квФ'!I62/1.18,3)</f>
        <v>0</v>
      </c>
      <c r="K63" s="68">
        <f>ROUND('[1]10квФ'!J62/1.18,3)</f>
        <v>0</v>
      </c>
      <c r="L63" s="68">
        <f>ROUND('[1]10квФ'!K62/1.18,3)</f>
        <v>0</v>
      </c>
      <c r="M63" s="68">
        <f>ROUND('[1]10квФ'!L62/1.18,3)</f>
        <v>0</v>
      </c>
      <c r="N63" s="68">
        <f>ROUND('[1]10квФ'!M62/1.18,3)</f>
        <v>0</v>
      </c>
      <c r="O63" s="68">
        <f>ROUND('[1]10квФ'!N62/1.18,3)</f>
        <v>0</v>
      </c>
      <c r="P63" s="68">
        <f>ROUND('[1]10квФ'!O62/1.18,3)</f>
        <v>3.16</v>
      </c>
      <c r="Q63" s="68">
        <f>ROUND('[1]10квФ'!P62/1.18,3)</f>
        <v>0</v>
      </c>
      <c r="R63" s="68">
        <f t="shared" si="13"/>
        <v>0.50800000000000001</v>
      </c>
      <c r="S63" s="68">
        <f t="shared" si="13"/>
        <v>3.16</v>
      </c>
      <c r="T63" s="68">
        <f t="shared" si="14"/>
        <v>0</v>
      </c>
      <c r="U63" s="69">
        <v>0</v>
      </c>
      <c r="V63" s="52" t="s">
        <v>35</v>
      </c>
    </row>
    <row r="64" spans="1:22" ht="47.25" x14ac:dyDescent="0.25">
      <c r="A64" s="50" t="str">
        <f>'[1]10квФ'!A63</f>
        <v>1.2.3</v>
      </c>
      <c r="B64" s="51" t="str">
        <f>'[1]10квФ'!B63</f>
        <v>Развитие и модернизация учета электрической энергии (мощности), всего, в том числе:</v>
      </c>
      <c r="C64" s="50" t="str">
        <f>'[1]10квФ'!C63</f>
        <v>Г</v>
      </c>
      <c r="D64" s="65" t="str">
        <f>'[1]10квФ'!D63</f>
        <v>нд</v>
      </c>
      <c r="E64" s="40" t="s">
        <v>35</v>
      </c>
      <c r="F64" s="40" t="s">
        <v>35</v>
      </c>
      <c r="G64" s="40" t="s">
        <v>35</v>
      </c>
      <c r="H64" s="40" t="s">
        <v>35</v>
      </c>
      <c r="I64" s="40" t="s">
        <v>35</v>
      </c>
      <c r="J64" s="40" t="s">
        <v>35</v>
      </c>
      <c r="K64" s="40" t="s">
        <v>35</v>
      </c>
      <c r="L64" s="40" t="s">
        <v>35</v>
      </c>
      <c r="M64" s="40" t="s">
        <v>35</v>
      </c>
      <c r="N64" s="40" t="s">
        <v>35</v>
      </c>
      <c r="O64" s="40" t="s">
        <v>35</v>
      </c>
      <c r="P64" s="40" t="s">
        <v>35</v>
      </c>
      <c r="Q64" s="40" t="s">
        <v>35</v>
      </c>
      <c r="R64" s="40" t="s">
        <v>35</v>
      </c>
      <c r="S64" s="40" t="s">
        <v>35</v>
      </c>
      <c r="T64" s="40" t="s">
        <v>35</v>
      </c>
      <c r="U64" s="40" t="s">
        <v>35</v>
      </c>
      <c r="V64" s="40" t="s">
        <v>35</v>
      </c>
    </row>
    <row r="65" spans="1:22" ht="47.25" x14ac:dyDescent="0.25">
      <c r="A65" s="50" t="str">
        <f>'[1]10квФ'!A64</f>
        <v>1.2.3.1</v>
      </c>
      <c r="B65" s="51" t="str">
        <f>'[1]10квФ'!B64</f>
        <v>«Установка приборов учета, класс напряжения 0,22 (0,4) кВ, всего, в том числе:»</v>
      </c>
      <c r="C65" s="50" t="str">
        <f>'[1]10квФ'!C64</f>
        <v>Г</v>
      </c>
      <c r="D65" s="65" t="str">
        <f>'[1]10квФ'!D64</f>
        <v>нд</v>
      </c>
      <c r="E65" s="40" t="s">
        <v>35</v>
      </c>
      <c r="F65" s="40" t="s">
        <v>35</v>
      </c>
      <c r="G65" s="40" t="s">
        <v>35</v>
      </c>
      <c r="H65" s="40" t="s">
        <v>35</v>
      </c>
      <c r="I65" s="40" t="s">
        <v>35</v>
      </c>
      <c r="J65" s="40" t="s">
        <v>35</v>
      </c>
      <c r="K65" s="40" t="s">
        <v>35</v>
      </c>
      <c r="L65" s="40" t="s">
        <v>35</v>
      </c>
      <c r="M65" s="40" t="s">
        <v>35</v>
      </c>
      <c r="N65" s="40" t="s">
        <v>35</v>
      </c>
      <c r="O65" s="40" t="s">
        <v>35</v>
      </c>
      <c r="P65" s="40" t="s">
        <v>35</v>
      </c>
      <c r="Q65" s="40" t="s">
        <v>35</v>
      </c>
      <c r="R65" s="40" t="s">
        <v>35</v>
      </c>
      <c r="S65" s="40" t="s">
        <v>35</v>
      </c>
      <c r="T65" s="40" t="s">
        <v>35</v>
      </c>
      <c r="U65" s="40" t="s">
        <v>35</v>
      </c>
      <c r="V65" s="40" t="s">
        <v>35</v>
      </c>
    </row>
    <row r="66" spans="1:22" ht="47.25" x14ac:dyDescent="0.25">
      <c r="A66" s="50" t="str">
        <f>'[1]10квФ'!A65</f>
        <v>1.2.3.2</v>
      </c>
      <c r="B66" s="51" t="str">
        <f>'[1]10квФ'!B65</f>
        <v>«Установка приборов учета, класс напряжения 6 (10) кВ, всего, в том числе:»</v>
      </c>
      <c r="C66" s="50" t="str">
        <f>'[1]10квФ'!C65</f>
        <v>Г</v>
      </c>
      <c r="D66" s="65" t="str">
        <f>'[1]10квФ'!D65</f>
        <v>нд</v>
      </c>
      <c r="E66" s="40" t="s">
        <v>35</v>
      </c>
      <c r="F66" s="40" t="s">
        <v>35</v>
      </c>
      <c r="G66" s="40" t="s">
        <v>35</v>
      </c>
      <c r="H66" s="40" t="s">
        <v>35</v>
      </c>
      <c r="I66" s="40" t="s">
        <v>35</v>
      </c>
      <c r="J66" s="40" t="s">
        <v>35</v>
      </c>
      <c r="K66" s="40" t="s">
        <v>35</v>
      </c>
      <c r="L66" s="40" t="s">
        <v>35</v>
      </c>
      <c r="M66" s="40" t="s">
        <v>35</v>
      </c>
      <c r="N66" s="40" t="s">
        <v>35</v>
      </c>
      <c r="O66" s="40" t="s">
        <v>35</v>
      </c>
      <c r="P66" s="40" t="s">
        <v>35</v>
      </c>
      <c r="Q66" s="40" t="s">
        <v>35</v>
      </c>
      <c r="R66" s="40" t="s">
        <v>35</v>
      </c>
      <c r="S66" s="40" t="s">
        <v>35</v>
      </c>
      <c r="T66" s="40" t="s">
        <v>35</v>
      </c>
      <c r="U66" s="40" t="s">
        <v>35</v>
      </c>
      <c r="V66" s="40" t="s">
        <v>35</v>
      </c>
    </row>
    <row r="67" spans="1:22" ht="47.25" x14ac:dyDescent="0.25">
      <c r="A67" s="50" t="str">
        <f>'[1]10квФ'!A66</f>
        <v>1.2.3.3</v>
      </c>
      <c r="B67" s="51" t="str">
        <f>'[1]10квФ'!B66</f>
        <v>«Установка приборов учета, класс напряжения 35 кВ, всего, в том числе:»</v>
      </c>
      <c r="C67" s="50" t="str">
        <f>'[1]10квФ'!C66</f>
        <v>Г</v>
      </c>
      <c r="D67" s="65" t="str">
        <f>'[1]10квФ'!D66</f>
        <v>нд</v>
      </c>
      <c r="E67" s="40" t="s">
        <v>35</v>
      </c>
      <c r="F67" s="40" t="s">
        <v>35</v>
      </c>
      <c r="G67" s="40" t="s">
        <v>35</v>
      </c>
      <c r="H67" s="40" t="s">
        <v>35</v>
      </c>
      <c r="I67" s="40" t="s">
        <v>35</v>
      </c>
      <c r="J67" s="40" t="s">
        <v>35</v>
      </c>
      <c r="K67" s="40" t="s">
        <v>35</v>
      </c>
      <c r="L67" s="40" t="s">
        <v>35</v>
      </c>
      <c r="M67" s="40" t="s">
        <v>35</v>
      </c>
      <c r="N67" s="40" t="s">
        <v>35</v>
      </c>
      <c r="O67" s="40" t="s">
        <v>35</v>
      </c>
      <c r="P67" s="40" t="s">
        <v>35</v>
      </c>
      <c r="Q67" s="40" t="s">
        <v>35</v>
      </c>
      <c r="R67" s="40" t="s">
        <v>35</v>
      </c>
      <c r="S67" s="40" t="s">
        <v>35</v>
      </c>
      <c r="T67" s="40" t="s">
        <v>35</v>
      </c>
      <c r="U67" s="40" t="s">
        <v>35</v>
      </c>
      <c r="V67" s="40" t="s">
        <v>35</v>
      </c>
    </row>
    <row r="68" spans="1:22" ht="47.25" x14ac:dyDescent="0.25">
      <c r="A68" s="50" t="str">
        <f>'[1]10квФ'!A67</f>
        <v>1.2.3.4</v>
      </c>
      <c r="B68" s="51" t="str">
        <f>'[1]10квФ'!B67</f>
        <v>«Установка приборов учета, класс напряжения 110 кВ и выше, всего, в том числе:»</v>
      </c>
      <c r="C68" s="50" t="str">
        <f>'[1]10квФ'!C67</f>
        <v>Г</v>
      </c>
      <c r="D68" s="65" t="str">
        <f>'[1]10квФ'!D67</f>
        <v>нд</v>
      </c>
      <c r="E68" s="40" t="s">
        <v>35</v>
      </c>
      <c r="F68" s="40" t="s">
        <v>35</v>
      </c>
      <c r="G68" s="40" t="s">
        <v>35</v>
      </c>
      <c r="H68" s="40" t="s">
        <v>35</v>
      </c>
      <c r="I68" s="40" t="s">
        <v>35</v>
      </c>
      <c r="J68" s="40" t="s">
        <v>35</v>
      </c>
      <c r="K68" s="40" t="s">
        <v>35</v>
      </c>
      <c r="L68" s="40" t="s">
        <v>35</v>
      </c>
      <c r="M68" s="40" t="s">
        <v>35</v>
      </c>
      <c r="N68" s="40" t="s">
        <v>35</v>
      </c>
      <c r="O68" s="40" t="s">
        <v>35</v>
      </c>
      <c r="P68" s="40" t="s">
        <v>35</v>
      </c>
      <c r="Q68" s="40" t="s">
        <v>35</v>
      </c>
      <c r="R68" s="40" t="s">
        <v>35</v>
      </c>
      <c r="S68" s="40" t="s">
        <v>35</v>
      </c>
      <c r="T68" s="40" t="s">
        <v>35</v>
      </c>
      <c r="U68" s="40" t="s">
        <v>35</v>
      </c>
      <c r="V68" s="40" t="s">
        <v>35</v>
      </c>
    </row>
    <row r="69" spans="1:22" ht="63" x14ac:dyDescent="0.25">
      <c r="A69" s="50" t="str">
        <f>'[1]10квФ'!A68</f>
        <v>1.2.3.5</v>
      </c>
      <c r="B69" s="51" t="str">
        <f>'[1]10квФ'!B68</f>
        <v>«Включение приборов учета в систему сбора и передачи данных, класс напряжения 0,22 (0,4) кВ, всего, в том числе:»</v>
      </c>
      <c r="C69" s="50" t="str">
        <f>'[1]10квФ'!C68</f>
        <v>Г</v>
      </c>
      <c r="D69" s="65" t="str">
        <f>'[1]10квФ'!D68</f>
        <v>нд</v>
      </c>
      <c r="E69" s="40" t="s">
        <v>35</v>
      </c>
      <c r="F69" s="40" t="s">
        <v>35</v>
      </c>
      <c r="G69" s="40" t="s">
        <v>35</v>
      </c>
      <c r="H69" s="40" t="s">
        <v>35</v>
      </c>
      <c r="I69" s="40" t="s">
        <v>35</v>
      </c>
      <c r="J69" s="40" t="s">
        <v>35</v>
      </c>
      <c r="K69" s="40" t="s">
        <v>35</v>
      </c>
      <c r="L69" s="40" t="s">
        <v>35</v>
      </c>
      <c r="M69" s="40" t="s">
        <v>35</v>
      </c>
      <c r="N69" s="40" t="s">
        <v>35</v>
      </c>
      <c r="O69" s="40" t="s">
        <v>35</v>
      </c>
      <c r="P69" s="40" t="s">
        <v>35</v>
      </c>
      <c r="Q69" s="40" t="s">
        <v>35</v>
      </c>
      <c r="R69" s="40" t="s">
        <v>35</v>
      </c>
      <c r="S69" s="40" t="s">
        <v>35</v>
      </c>
      <c r="T69" s="40" t="s">
        <v>35</v>
      </c>
      <c r="U69" s="40" t="s">
        <v>35</v>
      </c>
      <c r="V69" s="40" t="s">
        <v>35</v>
      </c>
    </row>
    <row r="70" spans="1:22" ht="63" x14ac:dyDescent="0.25">
      <c r="A70" s="50" t="str">
        <f>'[1]10квФ'!A69</f>
        <v>1.2.3.6</v>
      </c>
      <c r="B70" s="51" t="str">
        <f>'[1]10квФ'!B69</f>
        <v>«Включение приборов учета в систему сбора и передачи данных, класс напряжения 6 (10) кВ, всего, в том числе:»</v>
      </c>
      <c r="C70" s="50" t="str">
        <f>'[1]10квФ'!C69</f>
        <v>Г</v>
      </c>
      <c r="D70" s="65" t="str">
        <f>'[1]10квФ'!D69</f>
        <v>нд</v>
      </c>
      <c r="E70" s="40" t="s">
        <v>35</v>
      </c>
      <c r="F70" s="40" t="s">
        <v>35</v>
      </c>
      <c r="G70" s="40" t="s">
        <v>35</v>
      </c>
      <c r="H70" s="40" t="s">
        <v>35</v>
      </c>
      <c r="I70" s="40" t="s">
        <v>35</v>
      </c>
      <c r="J70" s="40" t="s">
        <v>35</v>
      </c>
      <c r="K70" s="40" t="s">
        <v>35</v>
      </c>
      <c r="L70" s="40" t="s">
        <v>35</v>
      </c>
      <c r="M70" s="40" t="s">
        <v>35</v>
      </c>
      <c r="N70" s="40" t="s">
        <v>35</v>
      </c>
      <c r="O70" s="40" t="s">
        <v>35</v>
      </c>
      <c r="P70" s="40" t="s">
        <v>35</v>
      </c>
      <c r="Q70" s="40" t="s">
        <v>35</v>
      </c>
      <c r="R70" s="40" t="s">
        <v>35</v>
      </c>
      <c r="S70" s="40" t="s">
        <v>35</v>
      </c>
      <c r="T70" s="40" t="s">
        <v>35</v>
      </c>
      <c r="U70" s="40" t="s">
        <v>35</v>
      </c>
      <c r="V70" s="40" t="s">
        <v>35</v>
      </c>
    </row>
    <row r="71" spans="1:22" ht="63" x14ac:dyDescent="0.25">
      <c r="A71" s="50" t="str">
        <f>'[1]10квФ'!A70</f>
        <v>1.2.3.7</v>
      </c>
      <c r="B71" s="51" t="str">
        <f>'[1]10квФ'!B70</f>
        <v>«Включение приборов учета в систему сбора и передачи данных, класс напряжения 35 кВ, всего, в том числе:»</v>
      </c>
      <c r="C71" s="50" t="str">
        <f>'[1]10квФ'!C70</f>
        <v>Г</v>
      </c>
      <c r="D71" s="65" t="str">
        <f>'[1]10квФ'!D70</f>
        <v>нд</v>
      </c>
      <c r="E71" s="40" t="s">
        <v>35</v>
      </c>
      <c r="F71" s="40" t="s">
        <v>35</v>
      </c>
      <c r="G71" s="40" t="s">
        <v>35</v>
      </c>
      <c r="H71" s="40" t="s">
        <v>35</v>
      </c>
      <c r="I71" s="40" t="s">
        <v>35</v>
      </c>
      <c r="J71" s="40" t="s">
        <v>35</v>
      </c>
      <c r="K71" s="40" t="s">
        <v>35</v>
      </c>
      <c r="L71" s="40" t="s">
        <v>35</v>
      </c>
      <c r="M71" s="40" t="s">
        <v>35</v>
      </c>
      <c r="N71" s="40" t="s">
        <v>35</v>
      </c>
      <c r="O71" s="40" t="s">
        <v>35</v>
      </c>
      <c r="P71" s="40" t="s">
        <v>35</v>
      </c>
      <c r="Q71" s="40" t="s">
        <v>35</v>
      </c>
      <c r="R71" s="40" t="s">
        <v>35</v>
      </c>
      <c r="S71" s="40" t="s">
        <v>35</v>
      </c>
      <c r="T71" s="40" t="s">
        <v>35</v>
      </c>
      <c r="U71" s="40" t="s">
        <v>35</v>
      </c>
      <c r="V71" s="40" t="s">
        <v>35</v>
      </c>
    </row>
    <row r="72" spans="1:22" ht="63" x14ac:dyDescent="0.25">
      <c r="A72" s="50" t="str">
        <f>'[1]10квФ'!A71</f>
        <v>1.2.3.8</v>
      </c>
      <c r="B72" s="51" t="str">
        <f>'[1]10квФ'!B71</f>
        <v>«Включение приборов учета в систему сбора и передачи данных, класс напряжения 110 кВ и выше, всего, в том числе:»</v>
      </c>
      <c r="C72" s="50" t="str">
        <f>'[1]10квФ'!C71</f>
        <v>Г</v>
      </c>
      <c r="D72" s="65" t="str">
        <f>'[1]10квФ'!D71</f>
        <v>нд</v>
      </c>
      <c r="E72" s="40" t="s">
        <v>35</v>
      </c>
      <c r="F72" s="40" t="s">
        <v>35</v>
      </c>
      <c r="G72" s="40" t="s">
        <v>35</v>
      </c>
      <c r="H72" s="40" t="s">
        <v>35</v>
      </c>
      <c r="I72" s="40" t="s">
        <v>35</v>
      </c>
      <c r="J72" s="40" t="s">
        <v>35</v>
      </c>
      <c r="K72" s="40" t="s">
        <v>35</v>
      </c>
      <c r="L72" s="40" t="s">
        <v>35</v>
      </c>
      <c r="M72" s="40" t="s">
        <v>35</v>
      </c>
      <c r="N72" s="40" t="s">
        <v>35</v>
      </c>
      <c r="O72" s="40" t="s">
        <v>35</v>
      </c>
      <c r="P72" s="40" t="s">
        <v>35</v>
      </c>
      <c r="Q72" s="40" t="s">
        <v>35</v>
      </c>
      <c r="R72" s="40" t="s">
        <v>35</v>
      </c>
      <c r="S72" s="40" t="s">
        <v>35</v>
      </c>
      <c r="T72" s="40" t="s">
        <v>35</v>
      </c>
      <c r="U72" s="40" t="s">
        <v>35</v>
      </c>
      <c r="V72" s="40" t="s">
        <v>35</v>
      </c>
    </row>
    <row r="73" spans="1:22" ht="63" x14ac:dyDescent="0.25">
      <c r="A73" s="50" t="str">
        <f>'[1]10квФ'!A72</f>
        <v>1.2.4</v>
      </c>
      <c r="B73" s="51" t="str">
        <f>'[1]10квФ'!B72</f>
        <v>Реконструкция, модернизация, техническое перевооружение прочих объектов основных средств, всего, в том числе:</v>
      </c>
      <c r="C73" s="50" t="str">
        <f>'[1]10квФ'!C72</f>
        <v>Г</v>
      </c>
      <c r="D73" s="65" t="str">
        <f>'[1]10квФ'!D72</f>
        <v>нд</v>
      </c>
      <c r="E73" s="40" t="s">
        <v>35</v>
      </c>
      <c r="F73" s="40" t="s">
        <v>35</v>
      </c>
      <c r="G73" s="40" t="s">
        <v>35</v>
      </c>
      <c r="H73" s="40" t="s">
        <v>35</v>
      </c>
      <c r="I73" s="40" t="s">
        <v>35</v>
      </c>
      <c r="J73" s="40" t="s">
        <v>35</v>
      </c>
      <c r="K73" s="40" t="s">
        <v>35</v>
      </c>
      <c r="L73" s="40" t="s">
        <v>35</v>
      </c>
      <c r="M73" s="40" t="s">
        <v>35</v>
      </c>
      <c r="N73" s="40" t="s">
        <v>35</v>
      </c>
      <c r="O73" s="40" t="s">
        <v>35</v>
      </c>
      <c r="P73" s="40" t="s">
        <v>35</v>
      </c>
      <c r="Q73" s="40" t="s">
        <v>35</v>
      </c>
      <c r="R73" s="40" t="s">
        <v>35</v>
      </c>
      <c r="S73" s="40" t="s">
        <v>35</v>
      </c>
      <c r="T73" s="40" t="s">
        <v>35</v>
      </c>
      <c r="U73" s="40" t="s">
        <v>35</v>
      </c>
      <c r="V73" s="40" t="s">
        <v>35</v>
      </c>
    </row>
    <row r="74" spans="1:22" ht="47.25" x14ac:dyDescent="0.25">
      <c r="A74" s="50" t="str">
        <f>'[1]10квФ'!A73</f>
        <v>1.2.4.1</v>
      </c>
      <c r="B74" s="51" t="str">
        <f>'[1]10квФ'!B73</f>
        <v>Реконструкция прочих объектов основных средств, всего, в том числе:</v>
      </c>
      <c r="C74" s="50" t="str">
        <f>'[1]10квФ'!C73</f>
        <v>Г</v>
      </c>
      <c r="D74" s="65" t="str">
        <f>'[1]10квФ'!D73</f>
        <v>нд</v>
      </c>
      <c r="E74" s="40" t="s">
        <v>35</v>
      </c>
      <c r="F74" s="40" t="s">
        <v>35</v>
      </c>
      <c r="G74" s="40" t="s">
        <v>35</v>
      </c>
      <c r="H74" s="40" t="s">
        <v>35</v>
      </c>
      <c r="I74" s="40" t="s">
        <v>35</v>
      </c>
      <c r="J74" s="40" t="s">
        <v>35</v>
      </c>
      <c r="K74" s="40" t="s">
        <v>35</v>
      </c>
      <c r="L74" s="40" t="s">
        <v>35</v>
      </c>
      <c r="M74" s="40" t="s">
        <v>35</v>
      </c>
      <c r="N74" s="40" t="s">
        <v>35</v>
      </c>
      <c r="O74" s="40" t="s">
        <v>35</v>
      </c>
      <c r="P74" s="40" t="s">
        <v>35</v>
      </c>
      <c r="Q74" s="40" t="s">
        <v>35</v>
      </c>
      <c r="R74" s="40" t="s">
        <v>35</v>
      </c>
      <c r="S74" s="40" t="s">
        <v>35</v>
      </c>
      <c r="T74" s="40" t="s">
        <v>35</v>
      </c>
      <c r="U74" s="40" t="s">
        <v>35</v>
      </c>
      <c r="V74" s="40" t="s">
        <v>35</v>
      </c>
    </row>
    <row r="75" spans="1:22" ht="63" x14ac:dyDescent="0.25">
      <c r="A75" s="50" t="str">
        <f>'[1]10квФ'!A74</f>
        <v>1.2.4.2</v>
      </c>
      <c r="B75" s="51" t="str">
        <f>'[1]10квФ'!B74</f>
        <v>Модернизация, техническое перевооружение прочих объектов основных средств, всего, в том числе:</v>
      </c>
      <c r="C75" s="50" t="str">
        <f>'[1]10квФ'!C74</f>
        <v>Г</v>
      </c>
      <c r="D75" s="65" t="str">
        <f>'[1]10квФ'!D74</f>
        <v>нд</v>
      </c>
      <c r="E75" s="40" t="s">
        <v>35</v>
      </c>
      <c r="F75" s="40" t="s">
        <v>35</v>
      </c>
      <c r="G75" s="40" t="s">
        <v>35</v>
      </c>
      <c r="H75" s="40" t="s">
        <v>35</v>
      </c>
      <c r="I75" s="40" t="s">
        <v>35</v>
      </c>
      <c r="J75" s="40" t="s">
        <v>35</v>
      </c>
      <c r="K75" s="40" t="s">
        <v>35</v>
      </c>
      <c r="L75" s="40" t="s">
        <v>35</v>
      </c>
      <c r="M75" s="40" t="s">
        <v>35</v>
      </c>
      <c r="N75" s="40" t="s">
        <v>35</v>
      </c>
      <c r="O75" s="40" t="s">
        <v>35</v>
      </c>
      <c r="P75" s="40" t="s">
        <v>35</v>
      </c>
      <c r="Q75" s="40" t="s">
        <v>35</v>
      </c>
      <c r="R75" s="40" t="s">
        <v>35</v>
      </c>
      <c r="S75" s="40" t="s">
        <v>35</v>
      </c>
      <c r="T75" s="40" t="s">
        <v>35</v>
      </c>
      <c r="U75" s="40" t="s">
        <v>35</v>
      </c>
      <c r="V75" s="40" t="s">
        <v>35</v>
      </c>
    </row>
    <row r="76" spans="1:22" ht="94.5" x14ac:dyDescent="0.25">
      <c r="A76" s="50" t="str">
        <f>'[1]10квФ'!A75</f>
        <v>1.3</v>
      </c>
      <c r="B76" s="51" t="str">
        <f>'[1]10квФ'!B75</f>
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</c>
      <c r="C76" s="50" t="str">
        <f>'[1]10квФ'!C75</f>
        <v>Г</v>
      </c>
      <c r="D76" s="65" t="str">
        <f>'[1]10квФ'!D75</f>
        <v>нд</v>
      </c>
      <c r="E76" s="40" t="s">
        <v>35</v>
      </c>
      <c r="F76" s="40" t="s">
        <v>35</v>
      </c>
      <c r="G76" s="40" t="s">
        <v>35</v>
      </c>
      <c r="H76" s="40" t="s">
        <v>35</v>
      </c>
      <c r="I76" s="40" t="s">
        <v>35</v>
      </c>
      <c r="J76" s="40" t="s">
        <v>35</v>
      </c>
      <c r="K76" s="40" t="s">
        <v>35</v>
      </c>
      <c r="L76" s="40" t="s">
        <v>35</v>
      </c>
      <c r="M76" s="40" t="s">
        <v>35</v>
      </c>
      <c r="N76" s="40" t="s">
        <v>35</v>
      </c>
      <c r="O76" s="40" t="s">
        <v>35</v>
      </c>
      <c r="P76" s="40" t="s">
        <v>35</v>
      </c>
      <c r="Q76" s="40" t="s">
        <v>35</v>
      </c>
      <c r="R76" s="40" t="s">
        <v>35</v>
      </c>
      <c r="S76" s="40" t="s">
        <v>35</v>
      </c>
      <c r="T76" s="40" t="s">
        <v>35</v>
      </c>
      <c r="U76" s="40" t="s">
        <v>35</v>
      </c>
      <c r="V76" s="40" t="s">
        <v>35</v>
      </c>
    </row>
    <row r="77" spans="1:22" ht="78.75" x14ac:dyDescent="0.25">
      <c r="A77" s="50" t="str">
        <f>'[1]10квФ'!A76</f>
        <v>1.3.1</v>
      </c>
      <c r="B77" s="51" t="str">
        <f>'[1]10квФ'!B76</f>
        <v>Инвестиционные проекты, предусмотренные схемой и программой развития Единой энергетической системы России, всего, в том числе:</v>
      </c>
      <c r="C77" s="50" t="str">
        <f>'[1]10квФ'!C76</f>
        <v>Г</v>
      </c>
      <c r="D77" s="65" t="str">
        <f>'[1]10квФ'!D76</f>
        <v>нд</v>
      </c>
      <c r="E77" s="40" t="s">
        <v>35</v>
      </c>
      <c r="F77" s="40" t="s">
        <v>35</v>
      </c>
      <c r="G77" s="40" t="s">
        <v>35</v>
      </c>
      <c r="H77" s="40" t="s">
        <v>35</v>
      </c>
      <c r="I77" s="40" t="s">
        <v>35</v>
      </c>
      <c r="J77" s="40" t="s">
        <v>35</v>
      </c>
      <c r="K77" s="40" t="s">
        <v>35</v>
      </c>
      <c r="L77" s="40" t="s">
        <v>35</v>
      </c>
      <c r="M77" s="40" t="s">
        <v>35</v>
      </c>
      <c r="N77" s="40" t="s">
        <v>35</v>
      </c>
      <c r="O77" s="40" t="s">
        <v>35</v>
      </c>
      <c r="P77" s="40" t="s">
        <v>35</v>
      </c>
      <c r="Q77" s="40" t="s">
        <v>35</v>
      </c>
      <c r="R77" s="40" t="s">
        <v>35</v>
      </c>
      <c r="S77" s="40" t="s">
        <v>35</v>
      </c>
      <c r="T77" s="40" t="s">
        <v>35</v>
      </c>
      <c r="U77" s="40" t="s">
        <v>35</v>
      </c>
      <c r="V77" s="40" t="s">
        <v>35</v>
      </c>
    </row>
    <row r="78" spans="1:22" ht="78.75" x14ac:dyDescent="0.25">
      <c r="A78" s="50" t="str">
        <f>'[1]10квФ'!A77</f>
        <v>1.3.2</v>
      </c>
      <c r="B78" s="51" t="str">
        <f>'[1]10квФ'!B77</f>
        <v>Инвестиционные проекты, предусмотренные схемой и программой развития субъекта Российской Федерации, всего, в том числе:</v>
      </c>
      <c r="C78" s="50" t="str">
        <f>'[1]10квФ'!C77</f>
        <v>Г</v>
      </c>
      <c r="D78" s="65" t="str">
        <f>'[1]10квФ'!D77</f>
        <v>нд</v>
      </c>
      <c r="E78" s="40" t="s">
        <v>35</v>
      </c>
      <c r="F78" s="40" t="s">
        <v>35</v>
      </c>
      <c r="G78" s="40" t="s">
        <v>35</v>
      </c>
      <c r="H78" s="40" t="s">
        <v>35</v>
      </c>
      <c r="I78" s="40" t="s">
        <v>35</v>
      </c>
      <c r="J78" s="40" t="s">
        <v>35</v>
      </c>
      <c r="K78" s="40" t="s">
        <v>35</v>
      </c>
      <c r="L78" s="40" t="s">
        <v>35</v>
      </c>
      <c r="M78" s="40" t="s">
        <v>35</v>
      </c>
      <c r="N78" s="40" t="s">
        <v>35</v>
      </c>
      <c r="O78" s="40" t="s">
        <v>35</v>
      </c>
      <c r="P78" s="40" t="s">
        <v>35</v>
      </c>
      <c r="Q78" s="40" t="s">
        <v>35</v>
      </c>
      <c r="R78" s="40" t="s">
        <v>35</v>
      </c>
      <c r="S78" s="40" t="s">
        <v>35</v>
      </c>
      <c r="T78" s="40" t="s">
        <v>35</v>
      </c>
      <c r="U78" s="40" t="s">
        <v>35</v>
      </c>
      <c r="V78" s="40" t="s">
        <v>35</v>
      </c>
    </row>
    <row r="79" spans="1:22" ht="47.25" x14ac:dyDescent="0.25">
      <c r="A79" s="50" t="str">
        <f>'[1]10квФ'!A78</f>
        <v>1.4</v>
      </c>
      <c r="B79" s="51" t="str">
        <f>'[1]10квФ'!B78</f>
        <v>Прочее новое строительство объектов электросетевого хозяйства, всего, в том числе:</v>
      </c>
      <c r="C79" s="50" t="str">
        <f>'[1]10квФ'!C78</f>
        <v>Г</v>
      </c>
      <c r="D79" s="65" t="str">
        <f>'[1]10квФ'!D78</f>
        <v>нд</v>
      </c>
      <c r="E79" s="40" t="s">
        <v>35</v>
      </c>
      <c r="F79" s="40" t="s">
        <v>35</v>
      </c>
      <c r="G79" s="40" t="s">
        <v>35</v>
      </c>
      <c r="H79" s="40" t="s">
        <v>35</v>
      </c>
      <c r="I79" s="40" t="s">
        <v>35</v>
      </c>
      <c r="J79" s="40" t="s">
        <v>35</v>
      </c>
      <c r="K79" s="40" t="s">
        <v>35</v>
      </c>
      <c r="L79" s="40" t="s">
        <v>35</v>
      </c>
      <c r="M79" s="40" t="s">
        <v>35</v>
      </c>
      <c r="N79" s="40" t="s">
        <v>35</v>
      </c>
      <c r="O79" s="40" t="s">
        <v>35</v>
      </c>
      <c r="P79" s="40" t="s">
        <v>35</v>
      </c>
      <c r="Q79" s="40" t="s">
        <v>35</v>
      </c>
      <c r="R79" s="40" t="s">
        <v>35</v>
      </c>
      <c r="S79" s="40" t="s">
        <v>35</v>
      </c>
      <c r="T79" s="40" t="s">
        <v>35</v>
      </c>
      <c r="U79" s="40" t="s">
        <v>35</v>
      </c>
      <c r="V79" s="40" t="s">
        <v>35</v>
      </c>
    </row>
    <row r="80" spans="1:22" ht="63" x14ac:dyDescent="0.25">
      <c r="A80" s="50" t="str">
        <f>'[1]10квФ'!A79</f>
        <v>1.5</v>
      </c>
      <c r="B80" s="51" t="str">
        <f>'[1]10квФ'!B79</f>
        <v>Покупка земельных участков для целей реализации инвестиционных проектов, всего, в том числе:</v>
      </c>
      <c r="C80" s="50" t="str">
        <f>'[1]10квФ'!C79</f>
        <v>Г</v>
      </c>
      <c r="D80" s="65" t="str">
        <f>'[1]10квФ'!D79</f>
        <v>нд</v>
      </c>
      <c r="E80" s="40" t="s">
        <v>35</v>
      </c>
      <c r="F80" s="40" t="s">
        <v>35</v>
      </c>
      <c r="G80" s="40" t="s">
        <v>35</v>
      </c>
      <c r="H80" s="40" t="s">
        <v>35</v>
      </c>
      <c r="I80" s="40" t="s">
        <v>35</v>
      </c>
      <c r="J80" s="40" t="s">
        <v>35</v>
      </c>
      <c r="K80" s="40" t="s">
        <v>35</v>
      </c>
      <c r="L80" s="40" t="s">
        <v>35</v>
      </c>
      <c r="M80" s="40" t="s">
        <v>35</v>
      </c>
      <c r="N80" s="40" t="s">
        <v>35</v>
      </c>
      <c r="O80" s="40" t="s">
        <v>35</v>
      </c>
      <c r="P80" s="40" t="s">
        <v>35</v>
      </c>
      <c r="Q80" s="40" t="s">
        <v>35</v>
      </c>
      <c r="R80" s="40" t="s">
        <v>35</v>
      </c>
      <c r="S80" s="40" t="s">
        <v>35</v>
      </c>
      <c r="T80" s="40" t="s">
        <v>35</v>
      </c>
      <c r="U80" s="40" t="s">
        <v>35</v>
      </c>
      <c r="V80" s="40" t="s">
        <v>35</v>
      </c>
    </row>
    <row r="81" spans="1:22" ht="31.5" x14ac:dyDescent="0.25">
      <c r="A81" s="50" t="str">
        <f>'[1]10квФ'!A80</f>
        <v>1.6</v>
      </c>
      <c r="B81" s="51" t="str">
        <f>'[1]10квФ'!B80</f>
        <v>Прочие инвестиционные проекты, всего, в том числе:</v>
      </c>
      <c r="C81" s="50" t="str">
        <f>'[1]10квФ'!C80</f>
        <v>Г</v>
      </c>
      <c r="D81" s="65" t="str">
        <f>'[1]10квФ'!D80</f>
        <v>нд</v>
      </c>
      <c r="E81" s="40" t="s">
        <v>35</v>
      </c>
      <c r="F81" s="40" t="s">
        <v>35</v>
      </c>
      <c r="G81" s="40" t="s">
        <v>35</v>
      </c>
      <c r="H81" s="40" t="s">
        <v>35</v>
      </c>
      <c r="I81" s="40" t="s">
        <v>35</v>
      </c>
      <c r="J81" s="40" t="s">
        <v>35</v>
      </c>
      <c r="K81" s="40" t="s">
        <v>35</v>
      </c>
      <c r="L81" s="40" t="s">
        <v>35</v>
      </c>
      <c r="M81" s="40" t="s">
        <v>35</v>
      </c>
      <c r="N81" s="40" t="s">
        <v>35</v>
      </c>
      <c r="O81" s="40" t="s">
        <v>35</v>
      </c>
      <c r="P81" s="40" t="s">
        <v>35</v>
      </c>
      <c r="Q81" s="40" t="s">
        <v>35</v>
      </c>
      <c r="R81" s="40" t="s">
        <v>35</v>
      </c>
      <c r="S81" s="40" t="s">
        <v>35</v>
      </c>
      <c r="T81" s="40" t="s">
        <v>35</v>
      </c>
      <c r="U81" s="40" t="s">
        <v>35</v>
      </c>
      <c r="V81" s="40" t="s">
        <v>35</v>
      </c>
    </row>
    <row r="84" spans="1:22" x14ac:dyDescent="0.25">
      <c r="B84" s="71" t="s">
        <v>36</v>
      </c>
    </row>
  </sheetData>
  <mergeCells count="28">
    <mergeCell ref="S16:S18"/>
    <mergeCell ref="T15:U17"/>
    <mergeCell ref="V15:V18"/>
    <mergeCell ref="F16:F18"/>
    <mergeCell ref="G16:G18"/>
    <mergeCell ref="H16:I17"/>
    <mergeCell ref="J16:K17"/>
    <mergeCell ref="L16:M17"/>
    <mergeCell ref="N16:O17"/>
    <mergeCell ref="P16:Q17"/>
    <mergeCell ref="R16:R18"/>
    <mergeCell ref="G13:R13"/>
    <mergeCell ref="A14:V14"/>
    <mergeCell ref="A15:A18"/>
    <mergeCell ref="B15:B18"/>
    <mergeCell ref="C15:C18"/>
    <mergeCell ref="D15:D18"/>
    <mergeCell ref="E15:E18"/>
    <mergeCell ref="F15:G15"/>
    <mergeCell ref="H15:Q15"/>
    <mergeCell ref="R15:S15"/>
    <mergeCell ref="A4:V4"/>
    <mergeCell ref="A5:V5"/>
    <mergeCell ref="A7:F7"/>
    <mergeCell ref="G7:R7"/>
    <mergeCell ref="G8:R8"/>
    <mergeCell ref="A12:F12"/>
    <mergeCell ref="G12:R12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3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12квОсв</vt:lpstr>
      <vt:lpstr>'12квОсв'!Область_печати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Дергач Виктория Владимировна</dc:creator>
  <cp:lastModifiedBy>Дергач Виктория Владимировна</cp:lastModifiedBy>
  <dcterms:created xsi:type="dcterms:W3CDTF">2018-10-24T03:41:39Z</dcterms:created>
  <dcterms:modified xsi:type="dcterms:W3CDTF">2018-10-24T03:43:10Z</dcterms:modified>
</cp:coreProperties>
</file>